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L\OneDrive\桌面\"/>
    </mc:Choice>
  </mc:AlternateContent>
  <xr:revisionPtr revIDLastSave="0" documentId="13_ncr:1_{C20567E6-B038-4CF2-9CB4-3BA241FC00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折讓單" sheetId="1" r:id="rId1"/>
    <sheet name="工作表1" sheetId="2" r:id="rId2"/>
    <sheet name="工作表2" sheetId="3" r:id="rId3"/>
  </sheets>
  <definedNames>
    <definedName name="_xlnm.Print_Area" localSheetId="0">折讓單!$A$1:$S$76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F12" i="2" a="1"/>
  <c r="F12" i="2" s="1"/>
  <c r="D12" i="2" a="1"/>
  <c r="D12" i="2" s="1"/>
  <c r="C12" i="2" a="1"/>
  <c r="C12" i="2" s="1"/>
  <c r="B12" i="2" a="1"/>
  <c r="B12" i="2" s="1"/>
  <c r="E1" i="2" l="1"/>
  <c r="E2" i="2" s="1"/>
  <c r="F1" i="2"/>
  <c r="M30" i="1"/>
  <c r="M49" i="1" s="1"/>
  <c r="M68" i="1" s="1"/>
  <c r="K56" i="1"/>
  <c r="K75" i="1" s="1"/>
  <c r="K55" i="1"/>
  <c r="K74" i="1" s="1"/>
  <c r="K54" i="1"/>
  <c r="K73" i="1" s="1"/>
  <c r="K53" i="1"/>
  <c r="K72" i="1" s="1"/>
  <c r="H22" i="1"/>
  <c r="H41" i="1" s="1"/>
  <c r="H60" i="1" s="1"/>
  <c r="M29" i="1"/>
  <c r="M48" i="1" s="1"/>
  <c r="M67" i="1" s="1"/>
  <c r="K31" i="1"/>
  <c r="K50" i="1" s="1"/>
  <c r="K69" i="1" s="1"/>
  <c r="E22" i="1"/>
  <c r="E41" i="1" s="1"/>
  <c r="E60" i="1" s="1"/>
  <c r="E23" i="1"/>
  <c r="E42" i="1" s="1"/>
  <c r="E61" i="1" s="1"/>
  <c r="E21" i="1"/>
  <c r="E40" i="1" s="1"/>
  <c r="E59" i="1" s="1"/>
  <c r="F36" i="1"/>
  <c r="F55" i="1" s="1"/>
  <c r="F74" i="1" s="1"/>
  <c r="F34" i="1"/>
  <c r="F53" i="1" s="1"/>
  <c r="F72" i="1" s="1"/>
  <c r="P32" i="1"/>
  <c r="P51" i="1" s="1"/>
  <c r="P70" i="1" s="1"/>
  <c r="O32" i="1"/>
  <c r="O51" i="1" s="1"/>
  <c r="O70" i="1" s="1"/>
  <c r="N32" i="1"/>
  <c r="N51" i="1" s="1"/>
  <c r="N70" i="1" s="1"/>
  <c r="K9" i="1"/>
  <c r="M9" i="1" s="1"/>
  <c r="B31" i="1"/>
  <c r="B50" i="1" s="1"/>
  <c r="B69" i="1" s="1"/>
  <c r="B30" i="1"/>
  <c r="B49" i="1" s="1"/>
  <c r="B68" i="1" s="1"/>
  <c r="B29" i="1"/>
  <c r="B48" i="1" s="1"/>
  <c r="B67" i="1" s="1"/>
  <c r="P31" i="1"/>
  <c r="P50" i="1" s="1"/>
  <c r="P69" i="1" s="1"/>
  <c r="O31" i="1"/>
  <c r="O50" i="1" s="1"/>
  <c r="O69" i="1" s="1"/>
  <c r="N31" i="1"/>
  <c r="N50" i="1" s="1"/>
  <c r="N69" i="1" s="1"/>
  <c r="L31" i="1"/>
  <c r="L50" i="1" s="1"/>
  <c r="L69" i="1" s="1"/>
  <c r="J31" i="1"/>
  <c r="J50" i="1" s="1"/>
  <c r="J69" i="1" s="1"/>
  <c r="I31" i="1"/>
  <c r="I50" i="1" s="1"/>
  <c r="I69" i="1" s="1"/>
  <c r="H31" i="1"/>
  <c r="H50" i="1" s="1"/>
  <c r="H69" i="1" s="1"/>
  <c r="G31" i="1"/>
  <c r="G50" i="1" s="1"/>
  <c r="G69" i="1" s="1"/>
  <c r="F31" i="1"/>
  <c r="F50" i="1" s="1"/>
  <c r="F69" i="1" s="1"/>
  <c r="E31" i="1"/>
  <c r="E50" i="1" s="1"/>
  <c r="E69" i="1" s="1"/>
  <c r="D31" i="1"/>
  <c r="D50" i="1" s="1"/>
  <c r="D69" i="1" s="1"/>
  <c r="C31" i="1"/>
  <c r="C50" i="1" s="1"/>
  <c r="C69" i="1" s="1"/>
  <c r="P30" i="1"/>
  <c r="P49" i="1" s="1"/>
  <c r="P68" i="1" s="1"/>
  <c r="O30" i="1"/>
  <c r="O49" i="1" s="1"/>
  <c r="O68" i="1" s="1"/>
  <c r="N30" i="1"/>
  <c r="N49" i="1" s="1"/>
  <c r="N68" i="1" s="1"/>
  <c r="L30" i="1"/>
  <c r="L49" i="1" s="1"/>
  <c r="L68" i="1" s="1"/>
  <c r="J30" i="1"/>
  <c r="J49" i="1" s="1"/>
  <c r="J68" i="1" s="1"/>
  <c r="I30" i="1"/>
  <c r="I49" i="1" s="1"/>
  <c r="I68" i="1" s="1"/>
  <c r="H30" i="1"/>
  <c r="H49" i="1" s="1"/>
  <c r="H68" i="1" s="1"/>
  <c r="G30" i="1"/>
  <c r="G49" i="1" s="1"/>
  <c r="G68" i="1" s="1"/>
  <c r="F30" i="1"/>
  <c r="F49" i="1" s="1"/>
  <c r="F68" i="1" s="1"/>
  <c r="E30" i="1"/>
  <c r="E49" i="1" s="1"/>
  <c r="E68" i="1" s="1"/>
  <c r="D30" i="1"/>
  <c r="D49" i="1" s="1"/>
  <c r="D68" i="1" s="1"/>
  <c r="C30" i="1"/>
  <c r="C49" i="1" s="1"/>
  <c r="C68" i="1" s="1"/>
  <c r="P29" i="1"/>
  <c r="P48" i="1" s="1"/>
  <c r="P67" i="1" s="1"/>
  <c r="O29" i="1"/>
  <c r="O48" i="1" s="1"/>
  <c r="O67" i="1" s="1"/>
  <c r="N29" i="1"/>
  <c r="N48" i="1" s="1"/>
  <c r="N67" i="1" s="1"/>
  <c r="L29" i="1"/>
  <c r="L48" i="1" s="1"/>
  <c r="L67" i="1" s="1"/>
  <c r="J29" i="1"/>
  <c r="J48" i="1" s="1"/>
  <c r="J67" i="1" s="1"/>
  <c r="I29" i="1"/>
  <c r="I48" i="1" s="1"/>
  <c r="I67" i="1" s="1"/>
  <c r="H29" i="1"/>
  <c r="H48" i="1" s="1"/>
  <c r="H67" i="1" s="1"/>
  <c r="G29" i="1"/>
  <c r="G48" i="1" s="1"/>
  <c r="G67" i="1" s="1"/>
  <c r="F29" i="1"/>
  <c r="F48" i="1" s="1"/>
  <c r="F67" i="1" s="1"/>
  <c r="E29" i="1"/>
  <c r="E48" i="1" s="1"/>
  <c r="E67" i="1" s="1"/>
  <c r="D29" i="1"/>
  <c r="D48" i="1" s="1"/>
  <c r="D67" i="1" s="1"/>
  <c r="C29" i="1"/>
  <c r="C48" i="1" s="1"/>
  <c r="C67" i="1" s="1"/>
  <c r="P28" i="1"/>
  <c r="P47" i="1" s="1"/>
  <c r="P66" i="1" s="1"/>
  <c r="O28" i="1"/>
  <c r="O47" i="1" s="1"/>
  <c r="O66" i="1" s="1"/>
  <c r="N28" i="1"/>
  <c r="N47" i="1" s="1"/>
  <c r="N66" i="1" s="1"/>
  <c r="L28" i="1"/>
  <c r="L47" i="1" s="1"/>
  <c r="L66" i="1" s="1"/>
  <c r="J28" i="1"/>
  <c r="J47" i="1" s="1"/>
  <c r="J66" i="1" s="1"/>
  <c r="I28" i="1"/>
  <c r="I47" i="1" s="1"/>
  <c r="I66" i="1" s="1"/>
  <c r="H28" i="1"/>
  <c r="H47" i="1" s="1"/>
  <c r="H66" i="1" s="1"/>
  <c r="G28" i="1"/>
  <c r="G47" i="1" s="1"/>
  <c r="G66" i="1" s="1"/>
  <c r="F28" i="1"/>
  <c r="F47" i="1" s="1"/>
  <c r="F66" i="1" s="1"/>
  <c r="E28" i="1"/>
  <c r="E47" i="1" s="1"/>
  <c r="E66" i="1" s="1"/>
  <c r="D28" i="1"/>
  <c r="D47" i="1" s="1"/>
  <c r="D66" i="1" s="1"/>
  <c r="C28" i="1"/>
  <c r="C47" i="1" s="1"/>
  <c r="C66" i="1" s="1"/>
  <c r="B28" i="1"/>
  <c r="B47" i="1" s="1"/>
  <c r="B66" i="1" s="1"/>
  <c r="L23" i="1"/>
  <c r="L42" i="1" s="1"/>
  <c r="L61" i="1" s="1"/>
  <c r="K23" i="1"/>
  <c r="K42" i="1" s="1"/>
  <c r="K61" i="1" s="1"/>
  <c r="J23" i="1"/>
  <c r="J42" i="1" s="1"/>
  <c r="J61" i="1" s="1"/>
  <c r="K30" i="1"/>
  <c r="K49" i="1" s="1"/>
  <c r="K68" i="1" s="1"/>
  <c r="K29" i="1"/>
  <c r="K48" i="1" s="1"/>
  <c r="K67" i="1" s="1"/>
  <c r="M13" i="1" l="1"/>
  <c r="E12" i="2"/>
  <c r="E13" i="2"/>
  <c r="E15" i="2"/>
  <c r="E17" i="2"/>
  <c r="E16" i="2"/>
  <c r="E18" i="2"/>
  <c r="E19" i="2"/>
  <c r="E14" i="2"/>
  <c r="M31" i="1"/>
  <c r="M50" i="1" s="1"/>
  <c r="M69" i="1" s="1"/>
  <c r="M28" i="1"/>
  <c r="M47" i="1" s="1"/>
  <c r="M66" i="1" s="1"/>
  <c r="K28" i="1"/>
  <c r="K47" i="1" s="1"/>
  <c r="K66" i="1" s="1"/>
  <c r="K13" i="1"/>
  <c r="K32" i="1" s="1"/>
  <c r="K51" i="1" s="1"/>
  <c r="K70" i="1" s="1"/>
  <c r="I2" i="2" l="1"/>
  <c r="H12" i="2" a="1"/>
  <c r="H12" i="2" s="1"/>
  <c r="C2" i="2"/>
  <c r="I3" i="2"/>
  <c r="I1" i="2"/>
  <c r="G12" i="2" a="1"/>
  <c r="G12" i="2" s="1"/>
  <c r="A12" i="2" a="1"/>
  <c r="A12" i="2" s="1"/>
  <c r="I4" i="2"/>
  <c r="M32" i="1"/>
  <c r="M51" i="1" s="1"/>
  <c r="M7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<sst xmlns="http://schemas.openxmlformats.org/spreadsheetml/2006/main" count="153" uniqueCount="56">
  <si>
    <t>營業稅額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</si>
  <si>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</si>
  <si>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</si>
  <si>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</si>
  <si>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號    碼</t>
    <phoneticPr fontId="2" type="noConversion"/>
  </si>
  <si>
    <t>單   價</t>
    <phoneticPr fontId="2" type="noConversion"/>
  </si>
  <si>
    <t>數   量</t>
    <phoneticPr fontId="2" type="noConversion"/>
  </si>
  <si>
    <t>品        名</t>
    <phoneticPr fontId="2" type="noConversion"/>
  </si>
  <si>
    <t xml:space="preserve"> 退   出   或   折    讓</t>
    <phoneticPr fontId="2" type="noConversion"/>
  </si>
  <si>
    <t>金額(不含稅之進貨額)</t>
    <phoneticPr fontId="2" type="noConversion"/>
  </si>
  <si>
    <t>開   立   發   票</t>
    <phoneticPr fontId="2" type="noConversion"/>
  </si>
  <si>
    <t>退      貨     或     折     讓    內     容</t>
    <phoneticPr fontId="2" type="noConversion"/>
  </si>
  <si>
    <t>應稅</t>
    <phoneticPr fontId="2" type="noConversion"/>
  </si>
  <si>
    <t>零稅率</t>
    <phoneticPr fontId="2" type="noConversion"/>
  </si>
  <si>
    <t>免稅</t>
    <phoneticPr fontId="2" type="noConversion"/>
  </si>
  <si>
    <t>(打V處)</t>
    <phoneticPr fontId="2" type="noConversion"/>
  </si>
  <si>
    <t>備       註</t>
    <phoneticPr fontId="2" type="noConversion"/>
  </si>
  <si>
    <t>字軌</t>
    <phoneticPr fontId="2" type="noConversion"/>
  </si>
  <si>
    <t>聯式</t>
    <phoneticPr fontId="2" type="noConversion"/>
  </si>
  <si>
    <t>名稱</t>
    <phoneticPr fontId="2" type="noConversion"/>
  </si>
  <si>
    <t>營利事業  統一編號</t>
    <phoneticPr fontId="2" type="noConversion"/>
  </si>
  <si>
    <t>名    稱</t>
    <phoneticPr fontId="2" type="noConversion"/>
  </si>
  <si>
    <t xml:space="preserve">原發開票立單銷位貨      </t>
    <phoneticPr fontId="2" type="noConversion"/>
  </si>
  <si>
    <t>合                                             計</t>
    <phoneticPr fontId="2" type="noConversion"/>
  </si>
  <si>
    <t xml:space="preserve"> 原進貨營業人(或原買受人)</t>
    <phoneticPr fontId="2" type="noConversion"/>
  </si>
  <si>
    <t>本證明單所列銷貨退回進貨退出或折讓,確屬事實,特此證明.</t>
    <phoneticPr fontId="2" type="noConversion"/>
  </si>
  <si>
    <t>(蓋章)</t>
    <phoneticPr fontId="2" type="noConversion"/>
  </si>
  <si>
    <t xml:space="preserve">      地址</t>
    <phoneticPr fontId="2" type="noConversion"/>
  </si>
  <si>
    <t xml:space="preserve">             縣            鄉           村           街</t>
    <phoneticPr fontId="2" type="noConversion"/>
  </si>
  <si>
    <t xml:space="preserve">             段         巷       弄       號         樓</t>
    <phoneticPr fontId="2" type="noConversion"/>
  </si>
  <si>
    <t xml:space="preserve">                                                     室</t>
    <phoneticPr fontId="2" type="noConversion"/>
  </si>
  <si>
    <t>營業所在  地  址</t>
    <phoneticPr fontId="2" type="noConversion"/>
  </si>
  <si>
    <t>營利事業 統一編號</t>
    <phoneticPr fontId="2" type="noConversion"/>
  </si>
  <si>
    <t>V</t>
    <phoneticPr fontId="2" type="noConversion"/>
  </si>
  <si>
    <t>中華民國</t>
    <phoneticPr fontId="2" type="noConversion"/>
  </si>
  <si>
    <t>三</t>
    <phoneticPr fontId="2" type="noConversion"/>
  </si>
  <si>
    <t>10</t>
    <phoneticPr fontId="2" type="noConversion"/>
  </si>
  <si>
    <t>5</t>
    <phoneticPr fontId="2" type="noConversion"/>
  </si>
  <si>
    <t xml:space="preserve">110年 </t>
    <phoneticPr fontId="2" type="noConversion"/>
  </si>
  <si>
    <t>營業人銷貨退回進貨退出或折讓證明單</t>
    <phoneticPr fontId="2" type="noConversion"/>
  </si>
  <si>
    <t xml:space="preserve">             市            鎮區         里           路</t>
    <phoneticPr fontId="2" type="noConversion"/>
  </si>
  <si>
    <t>營利事業統一編號:</t>
    <phoneticPr fontId="2" type="noConversion"/>
  </si>
  <si>
    <t>第一聯 : 交付原銷貨人作為銷項稅額之扣減憑證。</t>
    <phoneticPr fontId="2" type="noConversion"/>
  </si>
  <si>
    <t>第二聯 : 交付原銷貨人作為記帳憑證。</t>
    <phoneticPr fontId="2" type="noConversion"/>
  </si>
  <si>
    <t>第三聯 : 由進貨人作為進項稅額之扣減憑證。</t>
    <phoneticPr fontId="2" type="noConversion"/>
  </si>
  <si>
    <t>第四聯 : 由進貨作為記帳憑證。</t>
    <phoneticPr fontId="2" type="noConversion"/>
  </si>
  <si>
    <t>12345678</t>
  </si>
  <si>
    <t>1;2;1;2;1;2;4;1</t>
  </si>
  <si>
    <t>12345676</t>
    <phoneticPr fontId="2" type="noConversion"/>
  </si>
  <si>
    <t xml:space="preserve"> 30   日</t>
    <phoneticPr fontId="2" type="noConversion"/>
  </si>
  <si>
    <t xml:space="preserve"> 10   月</t>
    <phoneticPr fontId="2" type="noConversion"/>
  </si>
  <si>
    <t>87654322</t>
    <phoneticPr fontId="2" type="noConversion"/>
  </si>
  <si>
    <t>OOOO有限公司</t>
    <phoneticPr fontId="2" type="noConversion"/>
  </si>
  <si>
    <t>OOOOO企業社</t>
    <phoneticPr fontId="2" type="noConversion"/>
  </si>
  <si>
    <t>某物</t>
    <phoneticPr fontId="2" type="noConversion"/>
  </si>
  <si>
    <t>AB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</si>
</sst>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_);[Red]\(0\)"/>
    <numFmt numFmtId="177" formatCode="#,##0_ "/>
    <numFmt numFmtId="178" formatCode="#,##0_ ;[Red]\-#,##0\ "/>
  </numFmts>
  <fonts count="12" x14ac:knownFonts="1">
    <font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222222"/>
      <name val="微軟正黑體"/>
      <family val="2"/>
      <charset val="136"/>
    </font>
    <font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BFBFB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theme="0" tint="-0.149967955565050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8" fillId="0" borderId="0" xfId="0" applyFont="1"/>
    <xf numFmtId="49" fontId="0" fillId="0" borderId="0" xfId="0" applyNumberFormat="1"/>
    <xf numFmtId="0" fontId="3" fillId="2" borderId="0" xfId="0" applyFont="1" applyFill="1"/>
    <xf numFmtId="176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NumberFormat="1" applyFont="1" applyFill="1"/>
    <xf numFmtId="0" fontId="3" fillId="3" borderId="0" xfId="0" applyFont="1" applyFill="1"/>
    <xf numFmtId="176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0" xfId="0" applyNumberFormat="1" applyFont="1" applyFill="1"/>
    <xf numFmtId="0" fontId="3" fillId="3" borderId="0" xfId="0" applyNumberFormat="1" applyFont="1" applyFill="1" applyBorder="1"/>
    <xf numFmtId="0" fontId="4" fillId="3" borderId="0" xfId="0" applyFont="1" applyFill="1"/>
    <xf numFmtId="0" fontId="3" fillId="3" borderId="33" xfId="0" applyFont="1" applyFill="1" applyBorder="1"/>
    <xf numFmtId="0" fontId="7" fillId="3" borderId="0" xfId="0" applyFont="1" applyFill="1" applyAlignment="1"/>
    <xf numFmtId="0" fontId="3" fillId="4" borderId="0" xfId="0" applyFont="1" applyFill="1"/>
    <xf numFmtId="176" fontId="3" fillId="4" borderId="0" xfId="0" applyNumberFormat="1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4" fillId="4" borderId="0" xfId="0" applyFont="1" applyFill="1"/>
    <xf numFmtId="0" fontId="3" fillId="4" borderId="33" xfId="0" applyFont="1" applyFill="1" applyBorder="1"/>
    <xf numFmtId="0" fontId="7" fillId="4" borderId="0" xfId="0" applyFont="1" applyFill="1" applyAlignment="1"/>
    <xf numFmtId="0" fontId="3" fillId="5" borderId="0" xfId="0" applyFont="1" applyFill="1"/>
    <xf numFmtId="176" fontId="3" fillId="5" borderId="0" xfId="0" applyNumberFormat="1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4" fillId="5" borderId="0" xfId="0" applyFont="1" applyFill="1"/>
    <xf numFmtId="0" fontId="3" fillId="5" borderId="33" xfId="0" applyFont="1" applyFill="1" applyBorder="1"/>
    <xf numFmtId="0" fontId="7" fillId="5" borderId="0" xfId="0" applyFont="1" applyFill="1" applyAlignment="1"/>
    <xf numFmtId="176" fontId="3" fillId="5" borderId="0" xfId="0" applyNumberFormat="1" applyFont="1" applyFill="1" applyBorder="1"/>
    <xf numFmtId="176" fontId="3" fillId="3" borderId="0" xfId="0" applyNumberFormat="1" applyFont="1" applyFill="1" applyBorder="1"/>
    <xf numFmtId="176" fontId="3" fillId="4" borderId="0" xfId="0" applyNumberFormat="1" applyFont="1" applyFill="1" applyBorder="1"/>
    <xf numFmtId="0" fontId="3" fillId="4" borderId="43" xfId="0" applyFont="1" applyFill="1" applyBorder="1"/>
    <xf numFmtId="176" fontId="3" fillId="4" borderId="43" xfId="0" applyNumberFormat="1" applyFont="1" applyFill="1" applyBorder="1"/>
    <xf numFmtId="0" fontId="3" fillId="4" borderId="43" xfId="0" applyFont="1" applyFill="1" applyBorder="1" applyAlignment="1">
      <alignment horizontal="center"/>
    </xf>
    <xf numFmtId="0" fontId="3" fillId="6" borderId="43" xfId="0" applyFont="1" applyFill="1" applyBorder="1"/>
    <xf numFmtId="176" fontId="3" fillId="6" borderId="43" xfId="0" applyNumberFormat="1" applyFont="1" applyFill="1" applyBorder="1"/>
    <xf numFmtId="0" fontId="3" fillId="6" borderId="43" xfId="0" applyFont="1" applyFill="1" applyBorder="1" applyAlignment="1">
      <alignment horizontal="center"/>
    </xf>
    <xf numFmtId="0" fontId="3" fillId="6" borderId="0" xfId="0" applyFont="1" applyFill="1"/>
    <xf numFmtId="176" fontId="3" fillId="6" borderId="0" xfId="0" applyNumberFormat="1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/>
    <xf numFmtId="0" fontId="3" fillId="6" borderId="4" xfId="0" applyFont="1" applyFill="1" applyBorder="1"/>
    <xf numFmtId="0" fontId="3" fillId="6" borderId="0" xfId="0" applyFont="1" applyFill="1" applyBorder="1"/>
    <xf numFmtId="0" fontId="4" fillId="6" borderId="0" xfId="0" applyFont="1" applyFill="1"/>
    <xf numFmtId="0" fontId="7" fillId="6" borderId="0" xfId="0" applyFont="1" applyFill="1" applyAlignment="1"/>
    <xf numFmtId="176" fontId="3" fillId="6" borderId="0" xfId="0" applyNumberFormat="1" applyFont="1" applyFill="1" applyBorder="1"/>
    <xf numFmtId="49" fontId="3" fillId="5" borderId="1" xfId="0" applyNumberFormat="1" applyFont="1" applyFill="1" applyBorder="1" applyAlignment="1">
      <alignment horizontal="center" vertical="center" shrinkToFit="1"/>
    </xf>
    <xf numFmtId="49" fontId="3" fillId="5" borderId="2" xfId="0" applyNumberFormat="1" applyFont="1" applyFill="1" applyBorder="1" applyAlignment="1">
      <alignment horizontal="center" vertical="center" shrinkToFit="1"/>
    </xf>
    <xf numFmtId="178" fontId="3" fillId="5" borderId="2" xfId="1" applyNumberFormat="1" applyFont="1" applyFill="1" applyBorder="1" applyAlignment="1">
      <alignment vertical="center" shrinkToFit="1"/>
    </xf>
    <xf numFmtId="178" fontId="3" fillId="5" borderId="2" xfId="0" applyNumberFormat="1" applyFont="1" applyFill="1" applyBorder="1" applyAlignment="1">
      <alignment vertical="center" shrinkToFit="1"/>
    </xf>
    <xf numFmtId="3" fontId="3" fillId="5" borderId="2" xfId="0" applyNumberFormat="1" applyFont="1" applyFill="1" applyBorder="1" applyAlignment="1">
      <alignment horizontal="right" vertical="center" shrinkToFit="1"/>
    </xf>
    <xf numFmtId="49" fontId="3" fillId="5" borderId="4" xfId="0" applyNumberFormat="1" applyFont="1" applyFill="1" applyBorder="1" applyAlignment="1">
      <alignment horizontal="center" vertical="center" shrinkToFit="1"/>
    </xf>
    <xf numFmtId="3" fontId="3" fillId="5" borderId="2" xfId="0" applyNumberFormat="1" applyFont="1" applyFill="1" applyBorder="1" applyAlignment="1" applyProtection="1">
      <alignment horizontal="right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49" fontId="3" fillId="6" borderId="2" xfId="0" applyNumberFormat="1" applyFont="1" applyFill="1" applyBorder="1" applyAlignment="1">
      <alignment horizontal="center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3" fontId="3" fillId="6" borderId="2" xfId="0" applyNumberFormat="1" applyFont="1" applyFill="1" applyBorder="1" applyAlignment="1">
      <alignment horizontal="right" vertical="center" shrinkToFit="1"/>
    </xf>
    <xf numFmtId="49" fontId="3" fillId="6" borderId="4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178" fontId="3" fillId="3" borderId="2" xfId="1" applyNumberFormat="1" applyFont="1" applyFill="1" applyBorder="1" applyAlignment="1">
      <alignment vertical="center" shrinkToFit="1"/>
    </xf>
    <xf numFmtId="178" fontId="3" fillId="3" borderId="2" xfId="0" applyNumberFormat="1" applyFont="1" applyFill="1" applyBorder="1" applyAlignment="1">
      <alignment vertical="center" shrinkToFit="1"/>
    </xf>
    <xf numFmtId="3" fontId="3" fillId="3" borderId="2" xfId="0" applyNumberFormat="1" applyFont="1" applyFill="1" applyBorder="1" applyAlignment="1">
      <alignment horizontal="right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178" fontId="3" fillId="4" borderId="2" xfId="1" applyNumberFormat="1" applyFont="1" applyFill="1" applyBorder="1" applyAlignment="1">
      <alignment horizontal="right" vertical="center" shrinkToFit="1"/>
    </xf>
    <xf numFmtId="178" fontId="3" fillId="4" borderId="2" xfId="0" applyNumberFormat="1" applyFont="1" applyFill="1" applyBorder="1" applyAlignment="1">
      <alignment horizontal="right" vertical="center" shrinkToFit="1"/>
    </xf>
    <xf numFmtId="3" fontId="3" fillId="4" borderId="2" xfId="0" applyNumberFormat="1" applyFont="1" applyFill="1" applyBorder="1" applyAlignment="1">
      <alignment horizontal="right" vertical="center" shrinkToFit="1"/>
    </xf>
    <xf numFmtId="49" fontId="3" fillId="4" borderId="4" xfId="0" applyNumberFormat="1" applyFont="1" applyFill="1" applyBorder="1" applyAlignment="1">
      <alignment horizontal="center" shrinkToFit="1"/>
    </xf>
    <xf numFmtId="3" fontId="3" fillId="5" borderId="25" xfId="0" applyNumberFormat="1" applyFont="1" applyFill="1" applyBorder="1" applyAlignment="1">
      <alignment horizontal="right" vertical="center" shrinkToFit="1"/>
    </xf>
    <xf numFmtId="49" fontId="3" fillId="5" borderId="3" xfId="0" applyNumberFormat="1" applyFont="1" applyFill="1" applyBorder="1" applyAlignment="1">
      <alignment horizontal="center" vertical="center" shrinkToFit="1"/>
    </xf>
    <xf numFmtId="49" fontId="3" fillId="5" borderId="5" xfId="0" applyNumberFormat="1" applyFont="1" applyFill="1" applyBorder="1" applyAlignment="1">
      <alignment horizontal="center" vertical="center" shrinkToFit="1"/>
    </xf>
    <xf numFmtId="3" fontId="3" fillId="6" borderId="3" xfId="0" applyNumberFormat="1" applyFont="1" applyFill="1" applyBorder="1" applyAlignment="1">
      <alignment horizontal="right" vertical="center" shrinkToFit="1"/>
    </xf>
    <xf numFmtId="49" fontId="3" fillId="6" borderId="3" xfId="0" applyNumberFormat="1" applyFont="1" applyFill="1" applyBorder="1" applyAlignment="1">
      <alignment horizontal="center" vertical="center" shrinkToFit="1"/>
    </xf>
    <xf numFmtId="49" fontId="3" fillId="6" borderId="5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3" fontId="3" fillId="4" borderId="25" xfId="0" applyNumberFormat="1" applyFont="1" applyFill="1" applyBorder="1" applyAlignment="1">
      <alignment horizontal="right" vertical="center" shrinkToFit="1"/>
    </xf>
    <xf numFmtId="49" fontId="3" fillId="4" borderId="3" xfId="0" applyNumberFormat="1" applyFont="1" applyFill="1" applyBorder="1" applyAlignment="1">
      <alignment horizontal="center" shrinkToFit="1"/>
    </xf>
    <xf numFmtId="49" fontId="3" fillId="4" borderId="5" xfId="0" applyNumberFormat="1" applyFont="1" applyFill="1" applyBorder="1" applyAlignment="1">
      <alignment horizontal="center" shrinkToFit="1"/>
    </xf>
    <xf numFmtId="49" fontId="3" fillId="5" borderId="1" xfId="0" applyNumberFormat="1" applyFont="1" applyFill="1" applyBorder="1" applyAlignment="1" applyProtection="1">
      <alignment horizontal="center" vertical="center" shrinkToFit="1"/>
    </xf>
    <xf numFmtId="49" fontId="3" fillId="5" borderId="2" xfId="0" applyNumberFormat="1" applyFont="1" applyFill="1" applyBorder="1" applyAlignment="1" applyProtection="1">
      <alignment horizontal="center" vertical="center" shrinkToFit="1"/>
    </xf>
    <xf numFmtId="178" fontId="3" fillId="5" borderId="2" xfId="1" applyNumberFormat="1" applyFont="1" applyFill="1" applyBorder="1" applyAlignment="1" applyProtection="1">
      <alignment vertical="center" shrinkToFit="1"/>
    </xf>
    <xf numFmtId="178" fontId="3" fillId="5" borderId="2" xfId="0" applyNumberFormat="1" applyFont="1" applyFill="1" applyBorder="1" applyAlignment="1" applyProtection="1">
      <alignment vertical="center" shrinkToFit="1"/>
    </xf>
    <xf numFmtId="0" fontId="3" fillId="5" borderId="27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178" fontId="3" fillId="4" borderId="28" xfId="0" applyNumberFormat="1" applyFont="1" applyFill="1" applyBorder="1" applyAlignment="1">
      <alignment horizontal="right" vertical="center" shrinkToFit="1"/>
    </xf>
    <xf numFmtId="178" fontId="3" fillId="4" borderId="29" xfId="0" applyNumberFormat="1" applyFont="1" applyFill="1" applyBorder="1" applyAlignment="1">
      <alignment horizontal="right" vertical="center" shrinkToFit="1"/>
    </xf>
    <xf numFmtId="177" fontId="3" fillId="6" borderId="28" xfId="0" applyNumberFormat="1" applyFont="1" applyFill="1" applyBorder="1" applyAlignment="1">
      <alignment horizontal="right" vertical="center" shrinkToFit="1"/>
    </xf>
    <xf numFmtId="177" fontId="3" fillId="6" borderId="29" xfId="0" applyNumberFormat="1" applyFont="1" applyFill="1" applyBorder="1" applyAlignment="1">
      <alignment horizontal="right" vertical="center" shrinkToFit="1"/>
    </xf>
    <xf numFmtId="177" fontId="3" fillId="6" borderId="30" xfId="0" applyNumberFormat="1" applyFont="1" applyFill="1" applyBorder="1" applyAlignment="1">
      <alignment horizontal="right" vertical="center" shrinkToFit="1"/>
    </xf>
    <xf numFmtId="177" fontId="3" fillId="6" borderId="31" xfId="0" applyNumberFormat="1" applyFont="1" applyFill="1" applyBorder="1" applyAlignment="1">
      <alignment horizontal="right" vertical="center" shrinkToFit="1"/>
    </xf>
    <xf numFmtId="178" fontId="3" fillId="3" borderId="28" xfId="0" applyNumberFormat="1" applyFont="1" applyFill="1" applyBorder="1" applyAlignment="1">
      <alignment vertical="center" shrinkToFit="1"/>
    </xf>
    <xf numFmtId="178" fontId="3" fillId="3" borderId="29" xfId="0" applyNumberFormat="1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 indent="1" shrinkToFit="1"/>
    </xf>
    <xf numFmtId="178" fontId="3" fillId="3" borderId="30" xfId="0" applyNumberFormat="1" applyFont="1" applyFill="1" applyBorder="1" applyAlignment="1">
      <alignment vertical="center" shrinkToFit="1"/>
    </xf>
    <xf numFmtId="178" fontId="3" fillId="3" borderId="31" xfId="0" applyNumberFormat="1" applyFont="1" applyFill="1" applyBorder="1" applyAlignment="1">
      <alignment vertical="center" shrinkToFit="1"/>
    </xf>
    <xf numFmtId="177" fontId="3" fillId="5" borderId="28" xfId="0" applyNumberFormat="1" applyFont="1" applyFill="1" applyBorder="1" applyAlignment="1">
      <alignment horizontal="right" vertical="center" shrinkToFit="1"/>
    </xf>
    <xf numFmtId="177" fontId="3" fillId="5" borderId="29" xfId="0" applyNumberFormat="1" applyFont="1" applyFill="1" applyBorder="1" applyAlignment="1">
      <alignment horizontal="right" vertical="center" shrinkToFit="1"/>
    </xf>
    <xf numFmtId="0" fontId="3" fillId="6" borderId="28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6" fillId="5" borderId="0" xfId="0" applyFont="1" applyFill="1" applyAlignment="1">
      <alignment vertical="top" wrapText="1"/>
    </xf>
    <xf numFmtId="0" fontId="3" fillId="5" borderId="2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6" fillId="6" borderId="0" xfId="0" applyFont="1" applyFill="1" applyAlignment="1">
      <alignment vertical="top" wrapText="1"/>
    </xf>
    <xf numFmtId="0" fontId="3" fillId="6" borderId="2" xfId="0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176" fontId="4" fillId="5" borderId="0" xfId="0" applyNumberFormat="1" applyFont="1" applyFill="1" applyAlignment="1">
      <alignment horizontal="center" vertical="center"/>
    </xf>
    <xf numFmtId="176" fontId="3" fillId="5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177" fontId="3" fillId="5" borderId="28" xfId="0" applyNumberFormat="1" applyFont="1" applyFill="1" applyBorder="1" applyAlignment="1" applyProtection="1">
      <alignment horizontal="right" vertical="center" shrinkToFit="1"/>
    </xf>
    <xf numFmtId="177" fontId="3" fillId="5" borderId="29" xfId="0" applyNumberFormat="1" applyFont="1" applyFill="1" applyBorder="1" applyAlignment="1" applyProtection="1">
      <alignment horizontal="right" vertical="center" shrinkToFit="1"/>
    </xf>
    <xf numFmtId="177" fontId="3" fillId="5" borderId="30" xfId="0" applyNumberFormat="1" applyFont="1" applyFill="1" applyBorder="1" applyAlignment="1">
      <alignment horizontal="right" vertical="center" shrinkToFit="1"/>
    </xf>
    <xf numFmtId="177" fontId="3" fillId="5" borderId="31" xfId="0" applyNumberFormat="1" applyFont="1" applyFill="1" applyBorder="1" applyAlignment="1">
      <alignment horizontal="right" vertical="center" shrinkToFit="1"/>
    </xf>
    <xf numFmtId="0" fontId="3" fillId="5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7" fillId="6" borderId="0" xfId="0" applyFont="1" applyFill="1" applyAlignment="1">
      <alignment horizontal="left" vertical="center" indent="1" shrinkToFi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49" fontId="4" fillId="6" borderId="7" xfId="0" applyNumberFormat="1" applyFont="1" applyFill="1" applyBorder="1" applyAlignment="1">
      <alignment vertical="center" wrapText="1" shrinkToFit="1"/>
    </xf>
    <xf numFmtId="49" fontId="4" fillId="6" borderId="17" xfId="0" applyNumberFormat="1" applyFont="1" applyFill="1" applyBorder="1" applyAlignment="1">
      <alignment vertical="center" wrapText="1" shrinkToFit="1"/>
    </xf>
    <xf numFmtId="49" fontId="4" fillId="6" borderId="18" xfId="0" applyNumberFormat="1" applyFont="1" applyFill="1" applyBorder="1" applyAlignment="1">
      <alignment vertical="center" wrapText="1" shrinkToFit="1"/>
    </xf>
    <xf numFmtId="49" fontId="9" fillId="6" borderId="8" xfId="0" applyNumberFormat="1" applyFont="1" applyFill="1" applyBorder="1" applyAlignment="1">
      <alignment vertical="center" wrapText="1"/>
    </xf>
    <xf numFmtId="49" fontId="9" fillId="6" borderId="19" xfId="0" applyNumberFormat="1" applyFont="1" applyFill="1" applyBorder="1" applyAlignment="1">
      <alignment vertical="center" wrapText="1"/>
    </xf>
    <xf numFmtId="49" fontId="9" fillId="6" borderId="20" xfId="0" applyNumberFormat="1" applyFont="1" applyFill="1" applyBorder="1" applyAlignment="1">
      <alignment vertical="center" wrapText="1"/>
    </xf>
    <xf numFmtId="49" fontId="4" fillId="6" borderId="9" xfId="0" applyNumberFormat="1" applyFont="1" applyFill="1" applyBorder="1" applyAlignment="1">
      <alignment vertical="center" wrapText="1"/>
    </xf>
    <xf numFmtId="49" fontId="4" fillId="6" borderId="21" xfId="0" applyNumberFormat="1" applyFont="1" applyFill="1" applyBorder="1" applyAlignment="1">
      <alignment vertical="center" wrapText="1"/>
    </xf>
    <xf numFmtId="49" fontId="4" fillId="6" borderId="22" xfId="0" applyNumberFormat="1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7" xfId="0" applyNumberFormat="1" applyFont="1" applyFill="1" applyBorder="1" applyAlignment="1">
      <alignment vertical="center" wrapText="1"/>
    </xf>
    <xf numFmtId="49" fontId="4" fillId="5" borderId="17" xfId="0" applyNumberFormat="1" applyFont="1" applyFill="1" applyBorder="1" applyAlignment="1">
      <alignment wrapText="1"/>
    </xf>
    <xf numFmtId="49" fontId="4" fillId="5" borderId="18" xfId="0" applyNumberFormat="1" applyFont="1" applyFill="1" applyBorder="1" applyAlignment="1">
      <alignment wrapText="1"/>
    </xf>
    <xf numFmtId="49" fontId="9" fillId="5" borderId="8" xfId="0" applyNumberFormat="1" applyFont="1" applyFill="1" applyBorder="1" applyAlignment="1">
      <alignment vertical="center" wrapText="1"/>
    </xf>
    <xf numFmtId="49" fontId="9" fillId="5" borderId="19" xfId="0" applyNumberFormat="1" applyFont="1" applyFill="1" applyBorder="1" applyAlignment="1"/>
    <xf numFmtId="49" fontId="9" fillId="5" borderId="20" xfId="0" applyNumberFormat="1" applyFont="1" applyFill="1" applyBorder="1" applyAlignment="1"/>
    <xf numFmtId="49" fontId="4" fillId="5" borderId="9" xfId="0" applyNumberFormat="1" applyFont="1" applyFill="1" applyBorder="1" applyAlignment="1">
      <alignment vertical="center" wrapText="1"/>
    </xf>
    <xf numFmtId="49" fontId="3" fillId="5" borderId="21" xfId="0" applyNumberFormat="1" applyFont="1" applyFill="1" applyBorder="1" applyAlignment="1"/>
    <xf numFmtId="49" fontId="3" fillId="5" borderId="22" xfId="0" applyNumberFormat="1" applyFont="1" applyFill="1" applyBorder="1" applyAlignment="1"/>
    <xf numFmtId="0" fontId="11" fillId="5" borderId="32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6" fillId="3" borderId="0" xfId="0" applyFont="1" applyFill="1" applyAlignment="1">
      <alignment vertical="top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176" fontId="4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 shrinkToFit="1"/>
    </xf>
    <xf numFmtId="0" fontId="6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/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37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/>
    <xf numFmtId="176" fontId="4" fillId="4" borderId="0" xfId="0" applyNumberFormat="1" applyFont="1" applyFill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vertical="center"/>
    </xf>
    <xf numFmtId="49" fontId="4" fillId="4" borderId="17" xfId="0" applyNumberFormat="1" applyFont="1" applyFill="1" applyBorder="1" applyAlignment="1">
      <alignment vertical="center"/>
    </xf>
    <xf numFmtId="49" fontId="4" fillId="4" borderId="18" xfId="0" applyNumberFormat="1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vertical="center" wrapText="1"/>
    </xf>
    <xf numFmtId="49" fontId="9" fillId="4" borderId="19" xfId="0" applyNumberFormat="1" applyFont="1" applyFill="1" applyBorder="1" applyAlignment="1">
      <alignment vertical="center" wrapText="1"/>
    </xf>
    <xf numFmtId="49" fontId="9" fillId="4" borderId="20" xfId="0" applyNumberFormat="1" applyFont="1" applyFill="1" applyBorder="1" applyAlignment="1">
      <alignment vertical="center" wrapText="1"/>
    </xf>
    <xf numFmtId="49" fontId="4" fillId="4" borderId="9" xfId="0" applyNumberFormat="1" applyFont="1" applyFill="1" applyBorder="1" applyAlignment="1">
      <alignment vertical="center" wrapText="1"/>
    </xf>
    <xf numFmtId="49" fontId="4" fillId="4" borderId="21" xfId="0" applyNumberFormat="1" applyFont="1" applyFill="1" applyBorder="1" applyAlignment="1">
      <alignment vertical="center" wrapText="1"/>
    </xf>
    <xf numFmtId="49" fontId="4" fillId="4" borderId="22" xfId="0" applyNumberFormat="1" applyFont="1" applyFill="1" applyBorder="1" applyAlignment="1">
      <alignment vertical="center" wrapText="1"/>
    </xf>
    <xf numFmtId="0" fontId="4" fillId="4" borderId="40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49" fontId="10" fillId="5" borderId="0" xfId="0" applyNumberFormat="1" applyFont="1" applyFill="1" applyAlignment="1">
      <alignment horizontal="center" shrinkToFit="1"/>
    </xf>
    <xf numFmtId="0" fontId="4" fillId="5" borderId="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 wrapText="1"/>
    </xf>
    <xf numFmtId="49" fontId="4" fillId="3" borderId="17" xfId="0" applyNumberFormat="1" applyFont="1" applyFill="1" applyBorder="1" applyAlignment="1">
      <alignment vertical="center" wrapText="1"/>
    </xf>
    <xf numFmtId="49" fontId="4" fillId="3" borderId="18" xfId="0" applyNumberFormat="1" applyFont="1" applyFill="1" applyBorder="1" applyAlignment="1">
      <alignment vertical="center" wrapText="1"/>
    </xf>
    <xf numFmtId="49" fontId="9" fillId="3" borderId="8" xfId="0" applyNumberFormat="1" applyFont="1" applyFill="1" applyBorder="1" applyAlignment="1">
      <alignment vertical="center" wrapText="1"/>
    </xf>
    <xf numFmtId="49" fontId="9" fillId="3" borderId="19" xfId="0" applyNumberFormat="1" applyFont="1" applyFill="1" applyBorder="1" applyAlignment="1">
      <alignment vertical="center" wrapText="1"/>
    </xf>
    <xf numFmtId="49" fontId="9" fillId="3" borderId="20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1" xfId="0" applyNumberFormat="1" applyFont="1" applyFill="1" applyBorder="1" applyAlignment="1">
      <alignment vertical="center" wrapText="1"/>
    </xf>
    <xf numFmtId="49" fontId="4" fillId="3" borderId="22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3" fillId="6" borderId="0" xfId="0" applyFont="1" applyFill="1"/>
    <xf numFmtId="0" fontId="10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76" fontId="4" fillId="6" borderId="0" xfId="0" applyNumberFormat="1" applyFont="1" applyFill="1" applyAlignment="1">
      <alignment horizontal="center" vertical="center"/>
    </xf>
    <xf numFmtId="176" fontId="3" fillId="6" borderId="0" xfId="0" applyNumberFormat="1" applyFont="1" applyFill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 vertical="center" indent="1" shrinkToFit="1"/>
    </xf>
    <xf numFmtId="178" fontId="3" fillId="4" borderId="30" xfId="0" applyNumberFormat="1" applyFont="1" applyFill="1" applyBorder="1" applyAlignment="1">
      <alignment horizontal="right" vertical="center" shrinkToFit="1"/>
    </xf>
    <xf numFmtId="178" fontId="3" fillId="4" borderId="31" xfId="0" applyNumberFormat="1" applyFont="1" applyFill="1" applyBorder="1" applyAlignment="1">
      <alignment horizontal="right" vertical="center" shrinkToFi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 wrapText="1" shrinkToFit="1"/>
    </xf>
    <xf numFmtId="49" fontId="3" fillId="5" borderId="2" xfId="0" applyNumberFormat="1" applyFont="1" applyFill="1" applyBorder="1" applyAlignment="1" applyProtection="1">
      <alignment horizontal="center" vertical="center" wrapText="1" shrinkToFit="1"/>
    </xf>
    <xf numFmtId="49" fontId="3" fillId="6" borderId="2" xfId="0" applyNumberFormat="1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49" fontId="3" fillId="4" borderId="2" xfId="0" applyNumberFormat="1" applyFont="1" applyFill="1" applyBorder="1" applyAlignment="1">
      <alignment horizontal="center" vertical="center" wrapText="1" shrinkToFi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FBFBFB"/>
      <color rgb="FFFFF3F3"/>
      <color rgb="FFFFDDDD"/>
      <color rgb="FFF3FFF3"/>
      <color rgb="FFF2F2F2"/>
      <color rgb="FFFFFFE7"/>
      <color rgb="FFFFCCCC"/>
      <color rgb="FFCCFFCC"/>
      <color rgb="FFFFFFCC"/>
      <color rgb="FFFFC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showZeros="0" tabSelected="1" view="pageBreakPreview" zoomScale="130" zoomScaleNormal="115" zoomScaleSheetLayoutView="130" workbookViewId="0">
      <selection activeCell="H66" sqref="H66:H69"/>
    </sheetView>
  </sheetViews>
  <sheetFormatPr defaultRowHeight="16.5" x14ac:dyDescent="0.25"/>
  <cols>
    <col min="1" max="1" width="3.75" style="3" customWidth="1"/>
    <col min="2" max="2" width="4.5" style="3" customWidth="1"/>
    <col min="3" max="6" width="4.125" style="3" customWidth="1"/>
    <col min="7" max="7" width="14.125" style="3" customWidth="1"/>
    <col min="8" max="8" width="15.5" style="3" customWidth="1"/>
    <col min="9" max="9" width="8.625" style="3" customWidth="1"/>
    <col min="10" max="10" width="9.125" style="4" customWidth="1"/>
    <col min="11" max="11" width="9.75" style="3" customWidth="1"/>
    <col min="12" max="12" width="11.125" style="3" customWidth="1"/>
    <col min="13" max="13" width="9.5" style="3" bestFit="1" customWidth="1"/>
    <col min="14" max="14" width="5" style="5" customWidth="1"/>
    <col min="15" max="15" width="5.5" style="3" customWidth="1"/>
    <col min="16" max="16" width="4.875" style="3" customWidth="1"/>
    <col min="17" max="17" width="1.125" style="3" customWidth="1"/>
    <col min="18" max="18" width="3" style="3" customWidth="1"/>
    <col min="19" max="19" width="2.25" style="3" customWidth="1"/>
    <col min="20" max="16384" width="9" style="3"/>
  </cols>
  <sheetData>
    <row r="1" spans="1:19" ht="17.25" thickBot="1" x14ac:dyDescent="0.3">
      <c r="A1" s="53"/>
      <c r="B1" s="53"/>
      <c r="C1" s="53"/>
      <c r="D1" s="53"/>
      <c r="E1" s="53"/>
      <c r="F1" s="53"/>
      <c r="G1" s="53"/>
      <c r="H1" s="53"/>
      <c r="I1" s="53"/>
      <c r="J1" s="57"/>
      <c r="K1" s="53"/>
      <c r="L1" s="53"/>
      <c r="M1" s="53"/>
      <c r="N1" s="47"/>
      <c r="O1" s="53"/>
      <c r="P1" s="53"/>
      <c r="Q1" s="53"/>
      <c r="R1" s="53"/>
      <c r="S1" s="53"/>
    </row>
    <row r="2" spans="1:19" ht="24" customHeight="1" x14ac:dyDescent="0.25">
      <c r="A2" s="41"/>
      <c r="B2" s="199" t="s">
        <v>22</v>
      </c>
      <c r="C2" s="280" t="s">
        <v>21</v>
      </c>
      <c r="D2" s="281"/>
      <c r="E2" s="209" t="s">
        <v>53</v>
      </c>
      <c r="F2" s="210"/>
      <c r="G2" s="211"/>
      <c r="H2" s="41"/>
      <c r="I2" s="41"/>
      <c r="J2" s="42"/>
      <c r="K2" s="41"/>
      <c r="L2" s="41"/>
      <c r="M2" s="41"/>
      <c r="N2" s="43"/>
      <c r="O2" s="41"/>
      <c r="P2" s="41"/>
      <c r="Q2" s="41"/>
      <c r="R2" s="41"/>
      <c r="S2" s="41"/>
    </row>
    <row r="3" spans="1:19" ht="27.75" customHeight="1" x14ac:dyDescent="0.3">
      <c r="A3" s="41"/>
      <c r="B3" s="200"/>
      <c r="C3" s="183" t="s">
        <v>32</v>
      </c>
      <c r="D3" s="183"/>
      <c r="E3" s="212" t="s">
        <v>48</v>
      </c>
      <c r="F3" s="213"/>
      <c r="G3" s="214"/>
      <c r="H3" s="218" t="s">
        <v>39</v>
      </c>
      <c r="I3" s="219"/>
      <c r="J3" s="219"/>
      <c r="K3" s="219"/>
      <c r="L3" s="219"/>
      <c r="M3" s="219"/>
      <c r="N3" s="43"/>
      <c r="O3" s="41"/>
      <c r="P3" s="41"/>
      <c r="Q3" s="41"/>
      <c r="R3" s="41"/>
      <c r="S3" s="41"/>
    </row>
    <row r="4" spans="1:19" ht="29.25" customHeight="1" thickBot="1" x14ac:dyDescent="0.3">
      <c r="A4" s="41"/>
      <c r="B4" s="201"/>
      <c r="C4" s="184" t="s">
        <v>31</v>
      </c>
      <c r="D4" s="185"/>
      <c r="E4" s="215"/>
      <c r="F4" s="216"/>
      <c r="G4" s="217"/>
      <c r="H4" s="41"/>
      <c r="I4" s="44" t="s">
        <v>34</v>
      </c>
      <c r="J4" s="45" t="s">
        <v>38</v>
      </c>
      <c r="K4" s="46" t="s">
        <v>50</v>
      </c>
      <c r="L4" s="46" t="s">
        <v>49</v>
      </c>
      <c r="M4" s="41"/>
      <c r="N4" s="43"/>
      <c r="O4" s="41"/>
      <c r="P4" s="41"/>
      <c r="Q4" s="41"/>
      <c r="R4" s="41"/>
      <c r="S4" s="41"/>
    </row>
    <row r="5" spans="1:19" ht="9.9499999999999993" customHeight="1" thickBot="1" x14ac:dyDescent="0.3">
      <c r="A5" s="41"/>
      <c r="B5" s="41"/>
      <c r="C5" s="41"/>
      <c r="D5" s="41"/>
      <c r="E5" s="41"/>
      <c r="F5" s="41"/>
      <c r="G5" s="41"/>
      <c r="H5" s="41"/>
      <c r="I5" s="41"/>
      <c r="J5" s="42"/>
      <c r="K5" s="41"/>
      <c r="L5" s="41"/>
      <c r="M5" s="41"/>
      <c r="N5" s="125"/>
      <c r="O5" s="125"/>
      <c r="P5" s="125"/>
      <c r="Q5" s="41"/>
      <c r="R5" s="41"/>
      <c r="S5" s="41"/>
    </row>
    <row r="6" spans="1:19" ht="18" thickTop="1" thickBot="1" x14ac:dyDescent="0.3">
      <c r="A6" s="41"/>
      <c r="B6" s="186" t="s">
        <v>10</v>
      </c>
      <c r="C6" s="128"/>
      <c r="D6" s="128"/>
      <c r="E6" s="128"/>
      <c r="F6" s="128"/>
      <c r="G6" s="128"/>
      <c r="H6" s="128" t="s">
        <v>11</v>
      </c>
      <c r="I6" s="128"/>
      <c r="J6" s="128"/>
      <c r="K6" s="128"/>
      <c r="L6" s="128"/>
      <c r="M6" s="128"/>
      <c r="N6" s="129" t="s">
        <v>15</v>
      </c>
      <c r="O6" s="129"/>
      <c r="P6" s="130"/>
      <c r="Q6" s="47"/>
      <c r="R6" s="154" t="s">
        <v>42</v>
      </c>
      <c r="S6" s="41"/>
    </row>
    <row r="7" spans="1:19" ht="17.25" thickBot="1" x14ac:dyDescent="0.3">
      <c r="A7" s="41"/>
      <c r="B7" s="202" t="s">
        <v>18</v>
      </c>
      <c r="C7" s="155" t="s">
        <v>1</v>
      </c>
      <c r="D7" s="155" t="s">
        <v>2</v>
      </c>
      <c r="E7" s="155" t="s">
        <v>3</v>
      </c>
      <c r="F7" s="204" t="s">
        <v>17</v>
      </c>
      <c r="G7" s="206" t="s">
        <v>4</v>
      </c>
      <c r="H7" s="155" t="s">
        <v>7</v>
      </c>
      <c r="I7" s="155" t="s">
        <v>6</v>
      </c>
      <c r="J7" s="163" t="s">
        <v>5</v>
      </c>
      <c r="K7" s="155" t="s">
        <v>8</v>
      </c>
      <c r="L7" s="155"/>
      <c r="M7" s="155"/>
      <c r="N7" s="126" t="s">
        <v>16</v>
      </c>
      <c r="O7" s="126"/>
      <c r="P7" s="127"/>
      <c r="Q7" s="48"/>
      <c r="R7" s="154"/>
      <c r="S7" s="41"/>
    </row>
    <row r="8" spans="1:19" ht="17.25" thickBot="1" x14ac:dyDescent="0.3">
      <c r="A8" s="41"/>
      <c r="B8" s="203"/>
      <c r="C8" s="155"/>
      <c r="D8" s="155"/>
      <c r="E8" s="155"/>
      <c r="F8" s="205"/>
      <c r="G8" s="126"/>
      <c r="H8" s="155"/>
      <c r="I8" s="175"/>
      <c r="J8" s="164"/>
      <c r="K8" s="180" t="s">
        <v>9</v>
      </c>
      <c r="L8" s="181"/>
      <c r="M8" s="49" t="s">
        <v>0</v>
      </c>
      <c r="N8" s="50" t="s">
        <v>12</v>
      </c>
      <c r="O8" s="51" t="s">
        <v>13</v>
      </c>
      <c r="P8" s="52" t="s">
        <v>14</v>
      </c>
      <c r="Q8" s="53"/>
      <c r="R8" s="154"/>
      <c r="S8" s="41"/>
    </row>
    <row r="9" spans="1:19" ht="35.1" customHeight="1" thickBot="1" x14ac:dyDescent="0.3">
      <c r="A9" s="41"/>
      <c r="B9" s="82" t="s">
        <v>35</v>
      </c>
      <c r="C9" s="83">
        <v>110</v>
      </c>
      <c r="D9" s="83" t="s">
        <v>36</v>
      </c>
      <c r="E9" s="83" t="s">
        <v>37</v>
      </c>
      <c r="F9" s="83" t="s">
        <v>55</v>
      </c>
      <c r="G9" s="83" t="s">
        <v>46</v>
      </c>
      <c r="H9" s="344" t="s">
        <v>54</v>
      </c>
      <c r="I9" s="84">
        <v>1000</v>
      </c>
      <c r="J9" s="85">
        <v>1</v>
      </c>
      <c r="K9" s="150">
        <f>ROUND(I9*J9,0)</f>
        <v>1000</v>
      </c>
      <c r="L9" s="151"/>
      <c r="M9" s="86">
        <f>IF(K9="","",IF(OR(N9="V",N9="v"),ROUND(K9*0.05,0),"0"))</f>
        <v>50</v>
      </c>
      <c r="N9" s="83" t="s">
        <v>33</v>
      </c>
      <c r="O9" s="83"/>
      <c r="P9" s="87"/>
      <c r="Q9" s="53"/>
      <c r="R9" s="154"/>
      <c r="S9" s="41"/>
    </row>
    <row r="10" spans="1:19" ht="35.1" customHeight="1" thickBot="1" x14ac:dyDescent="0.3">
      <c r="A10" s="41"/>
      <c r="B10" s="121"/>
      <c r="C10" s="122"/>
      <c r="D10" s="122"/>
      <c r="E10" s="122"/>
      <c r="F10" s="122"/>
      <c r="G10" s="122"/>
      <c r="H10" s="345"/>
      <c r="I10" s="123"/>
      <c r="J10" s="124"/>
      <c r="K10" s="176"/>
      <c r="L10" s="177"/>
      <c r="M10" s="88"/>
      <c r="N10" s="83"/>
      <c r="O10" s="83"/>
      <c r="P10" s="87"/>
      <c r="Q10" s="53"/>
      <c r="R10" s="154"/>
      <c r="S10" s="41"/>
    </row>
    <row r="11" spans="1:19" ht="35.1" customHeight="1" thickBot="1" x14ac:dyDescent="0.3">
      <c r="A11" s="41"/>
      <c r="B11" s="121"/>
      <c r="C11" s="122"/>
      <c r="D11" s="122"/>
      <c r="E11" s="122"/>
      <c r="F11" s="122"/>
      <c r="G11" s="122"/>
      <c r="H11" s="345"/>
      <c r="I11" s="123"/>
      <c r="J11" s="124"/>
      <c r="K11" s="176"/>
      <c r="L11" s="177"/>
      <c r="M11" s="88"/>
      <c r="N11" s="83"/>
      <c r="O11" s="83"/>
      <c r="P11" s="87"/>
      <c r="Q11" s="53"/>
      <c r="R11" s="154"/>
      <c r="S11" s="41"/>
    </row>
    <row r="12" spans="1:19" ht="35.1" customHeight="1" thickBot="1" x14ac:dyDescent="0.3">
      <c r="A12" s="41"/>
      <c r="B12" s="121"/>
      <c r="C12" s="122"/>
      <c r="D12" s="122"/>
      <c r="E12" s="122"/>
      <c r="F12" s="122"/>
      <c r="G12" s="122"/>
      <c r="H12" s="345"/>
      <c r="I12" s="123"/>
      <c r="J12" s="124"/>
      <c r="K12" s="176"/>
      <c r="L12" s="177"/>
      <c r="M12" s="88"/>
      <c r="N12" s="83"/>
      <c r="O12" s="83"/>
      <c r="P12" s="87"/>
      <c r="Q12" s="53"/>
      <c r="R12" s="154"/>
      <c r="S12" s="41"/>
    </row>
    <row r="13" spans="1:19" ht="35.1" customHeight="1" thickBot="1" x14ac:dyDescent="0.3">
      <c r="A13" s="41"/>
      <c r="B13" s="165" t="s">
        <v>23</v>
      </c>
      <c r="C13" s="166"/>
      <c r="D13" s="166"/>
      <c r="E13" s="166"/>
      <c r="F13" s="166"/>
      <c r="G13" s="166"/>
      <c r="H13" s="166"/>
      <c r="I13" s="166"/>
      <c r="J13" s="166"/>
      <c r="K13" s="178">
        <f>SUM(K9:K12)</f>
        <v>1000</v>
      </c>
      <c r="L13" s="179"/>
      <c r="M13" s="110">
        <f>SUM(M9:M12)</f>
        <v>50</v>
      </c>
      <c r="N13" s="111"/>
      <c r="O13" s="111"/>
      <c r="P13" s="112"/>
      <c r="Q13" s="53"/>
      <c r="R13" s="154"/>
      <c r="S13" s="41"/>
    </row>
    <row r="14" spans="1:19" ht="17.25" thickTop="1" x14ac:dyDescent="0.25">
      <c r="A14" s="41"/>
      <c r="B14" s="54" t="s">
        <v>25</v>
      </c>
      <c r="C14" s="41"/>
      <c r="D14" s="41"/>
      <c r="E14" s="41"/>
      <c r="F14" s="41"/>
      <c r="G14" s="41"/>
      <c r="H14" s="41"/>
      <c r="I14" s="41"/>
      <c r="J14" s="42"/>
      <c r="K14" s="41"/>
      <c r="L14" s="41"/>
      <c r="M14" s="55"/>
      <c r="N14" s="43"/>
      <c r="O14" s="41"/>
      <c r="P14" s="41"/>
      <c r="Q14" s="41"/>
      <c r="R14" s="154"/>
      <c r="S14" s="41"/>
    </row>
    <row r="15" spans="1:19" x14ac:dyDescent="0.25">
      <c r="A15" s="41"/>
      <c r="B15" s="167" t="s">
        <v>24</v>
      </c>
      <c r="C15" s="168"/>
      <c r="D15" s="168"/>
      <c r="E15" s="169" t="s">
        <v>19</v>
      </c>
      <c r="F15" s="147" t="s">
        <v>52</v>
      </c>
      <c r="G15" s="147"/>
      <c r="H15" s="147"/>
      <c r="I15" s="171" t="s">
        <v>26</v>
      </c>
      <c r="J15" s="173" t="s">
        <v>27</v>
      </c>
      <c r="K15" s="131" t="s">
        <v>28</v>
      </c>
      <c r="L15" s="131"/>
      <c r="M15" s="131"/>
      <c r="N15" s="131"/>
      <c r="O15" s="131"/>
      <c r="P15" s="131"/>
      <c r="Q15" s="41"/>
      <c r="R15" s="154"/>
      <c r="S15" s="41"/>
    </row>
    <row r="16" spans="1:19" x14ac:dyDescent="0.25">
      <c r="A16" s="41"/>
      <c r="B16" s="168"/>
      <c r="C16" s="168"/>
      <c r="D16" s="168"/>
      <c r="E16" s="170"/>
      <c r="F16" s="147"/>
      <c r="G16" s="147"/>
      <c r="H16" s="147"/>
      <c r="I16" s="172"/>
      <c r="J16" s="174"/>
      <c r="K16" s="131" t="s">
        <v>40</v>
      </c>
      <c r="L16" s="131"/>
      <c r="M16" s="131"/>
      <c r="N16" s="131"/>
      <c r="O16" s="131"/>
      <c r="P16" s="131"/>
      <c r="Q16" s="41"/>
      <c r="R16" s="154"/>
      <c r="S16" s="41"/>
    </row>
    <row r="17" spans="1:19" ht="19.5" x14ac:dyDescent="0.3">
      <c r="A17" s="41"/>
      <c r="B17" s="207" t="s">
        <v>41</v>
      </c>
      <c r="C17" s="208"/>
      <c r="D17" s="208"/>
      <c r="E17" s="208"/>
      <c r="F17" s="279" t="s">
        <v>51</v>
      </c>
      <c r="G17" s="279"/>
      <c r="H17" s="56"/>
      <c r="I17" s="41"/>
      <c r="J17" s="42"/>
      <c r="K17" s="131" t="s">
        <v>29</v>
      </c>
      <c r="L17" s="131"/>
      <c r="M17" s="131"/>
      <c r="N17" s="131"/>
      <c r="O17" s="131"/>
      <c r="P17" s="131"/>
      <c r="Q17" s="41"/>
      <c r="R17" s="41"/>
      <c r="S17" s="41"/>
    </row>
    <row r="18" spans="1:19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2"/>
      <c r="K18" s="131" t="s">
        <v>30</v>
      </c>
      <c r="L18" s="131"/>
      <c r="M18" s="131"/>
      <c r="N18" s="131"/>
      <c r="O18" s="131"/>
      <c r="P18" s="131"/>
      <c r="Q18" s="41"/>
      <c r="R18" s="41"/>
      <c r="S18" s="41"/>
    </row>
    <row r="19" spans="1:19" x14ac:dyDescent="0.25">
      <c r="A19" s="41"/>
      <c r="B19" s="53"/>
      <c r="C19" s="53"/>
      <c r="D19" s="53"/>
      <c r="E19" s="53"/>
      <c r="F19" s="53"/>
      <c r="G19" s="53"/>
      <c r="H19" s="53"/>
      <c r="I19" s="53"/>
      <c r="J19" s="57"/>
      <c r="K19" s="53"/>
      <c r="L19" s="53"/>
      <c r="M19" s="53"/>
      <c r="N19" s="47"/>
      <c r="O19" s="53"/>
      <c r="P19" s="53"/>
      <c r="Q19" s="53"/>
      <c r="R19" s="53"/>
      <c r="S19" s="41"/>
    </row>
    <row r="20" spans="1:19" ht="17.25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4"/>
      <c r="K20" s="63"/>
      <c r="L20" s="63"/>
      <c r="M20" s="63"/>
      <c r="N20" s="65"/>
      <c r="O20" s="63"/>
      <c r="P20" s="63"/>
      <c r="Q20" s="63"/>
      <c r="R20" s="63"/>
      <c r="S20" s="63"/>
    </row>
    <row r="21" spans="1:19" ht="24" customHeight="1" x14ac:dyDescent="0.25">
      <c r="A21" s="66"/>
      <c r="B21" s="309" t="s">
        <v>22</v>
      </c>
      <c r="C21" s="282" t="s">
        <v>21</v>
      </c>
      <c r="D21" s="283"/>
      <c r="E21" s="188" t="str">
        <f>E2</f>
        <v>OOOOO企業社</v>
      </c>
      <c r="F21" s="189"/>
      <c r="G21" s="190"/>
      <c r="H21" s="66"/>
      <c r="I21" s="66"/>
      <c r="J21" s="67"/>
      <c r="K21" s="66"/>
      <c r="L21" s="66"/>
      <c r="M21" s="66"/>
      <c r="N21" s="68"/>
      <c r="O21" s="66"/>
      <c r="P21" s="66"/>
      <c r="Q21" s="66"/>
      <c r="R21" s="66"/>
      <c r="S21" s="66"/>
    </row>
    <row r="22" spans="1:19" ht="27.75" customHeight="1" x14ac:dyDescent="0.25">
      <c r="A22" s="66"/>
      <c r="B22" s="310"/>
      <c r="C22" s="312" t="s">
        <v>20</v>
      </c>
      <c r="D22" s="312"/>
      <c r="E22" s="191" t="str">
        <f>E3</f>
        <v>12345676</v>
      </c>
      <c r="F22" s="192"/>
      <c r="G22" s="193"/>
      <c r="H22" s="141" t="str">
        <f>H3</f>
        <v>營業人銷貨退回進貨退出或折讓證明單</v>
      </c>
      <c r="I22" s="142"/>
      <c r="J22" s="142"/>
      <c r="K22" s="142"/>
      <c r="L22" s="142"/>
      <c r="M22" s="142"/>
      <c r="N22" s="68"/>
      <c r="O22" s="66"/>
      <c r="P22" s="66"/>
      <c r="Q22" s="66"/>
      <c r="R22" s="66"/>
      <c r="S22" s="66"/>
    </row>
    <row r="23" spans="1:19" ht="27.75" customHeight="1" thickBot="1" x14ac:dyDescent="0.3">
      <c r="A23" s="66"/>
      <c r="B23" s="311"/>
      <c r="C23" s="313" t="s">
        <v>31</v>
      </c>
      <c r="D23" s="314"/>
      <c r="E23" s="194">
        <f>E4</f>
        <v>0</v>
      </c>
      <c r="F23" s="195"/>
      <c r="G23" s="196"/>
      <c r="H23" s="66"/>
      <c r="I23" s="69" t="s">
        <v>34</v>
      </c>
      <c r="J23" s="70" t="str">
        <f>J4</f>
        <v xml:space="preserve">110年 </v>
      </c>
      <c r="K23" s="71" t="str">
        <f>K4</f>
        <v xml:space="preserve"> 10   月</v>
      </c>
      <c r="L23" s="71" t="str">
        <f>L4</f>
        <v xml:space="preserve"> 30   日</v>
      </c>
      <c r="M23" s="66"/>
      <c r="N23" s="68"/>
      <c r="O23" s="66"/>
      <c r="P23" s="66"/>
      <c r="Q23" s="66"/>
      <c r="R23" s="66"/>
      <c r="S23" s="66"/>
    </row>
    <row r="24" spans="1:19" ht="9.9499999999999993" customHeight="1" thickBot="1" x14ac:dyDescent="0.3">
      <c r="A24" s="66"/>
      <c r="B24" s="66"/>
      <c r="C24" s="66"/>
      <c r="D24" s="66"/>
      <c r="E24" s="66"/>
      <c r="F24" s="66"/>
      <c r="G24" s="66"/>
      <c r="H24" s="66"/>
      <c r="I24" s="66"/>
      <c r="J24" s="67"/>
      <c r="K24" s="66"/>
      <c r="L24" s="66"/>
      <c r="M24" s="66"/>
      <c r="N24" s="68"/>
      <c r="O24" s="66"/>
      <c r="P24" s="66"/>
      <c r="Q24" s="66"/>
      <c r="R24" s="66"/>
      <c r="S24" s="66"/>
    </row>
    <row r="25" spans="1:19" ht="18" thickTop="1" thickBot="1" x14ac:dyDescent="0.3">
      <c r="A25" s="66"/>
      <c r="B25" s="315" t="s">
        <v>10</v>
      </c>
      <c r="C25" s="158"/>
      <c r="D25" s="158"/>
      <c r="E25" s="158"/>
      <c r="F25" s="158"/>
      <c r="G25" s="158"/>
      <c r="H25" s="158" t="s">
        <v>11</v>
      </c>
      <c r="I25" s="158"/>
      <c r="J25" s="158"/>
      <c r="K25" s="158"/>
      <c r="L25" s="158"/>
      <c r="M25" s="158"/>
      <c r="N25" s="159" t="s">
        <v>15</v>
      </c>
      <c r="O25" s="159"/>
      <c r="P25" s="160"/>
      <c r="Q25" s="72"/>
      <c r="R25" s="161" t="s">
        <v>43</v>
      </c>
      <c r="S25" s="66"/>
    </row>
    <row r="26" spans="1:19" ht="17.25" customHeight="1" thickBot="1" x14ac:dyDescent="0.3">
      <c r="A26" s="66"/>
      <c r="B26" s="197" t="s">
        <v>18</v>
      </c>
      <c r="C26" s="162" t="s">
        <v>1</v>
      </c>
      <c r="D26" s="162" t="s">
        <v>2</v>
      </c>
      <c r="E26" s="162" t="s">
        <v>3</v>
      </c>
      <c r="F26" s="332" t="s">
        <v>17</v>
      </c>
      <c r="G26" s="334" t="s">
        <v>4</v>
      </c>
      <c r="H26" s="162" t="s">
        <v>7</v>
      </c>
      <c r="I26" s="162" t="s">
        <v>6</v>
      </c>
      <c r="J26" s="335" t="s">
        <v>5</v>
      </c>
      <c r="K26" s="162" t="s">
        <v>8</v>
      </c>
      <c r="L26" s="162"/>
      <c r="M26" s="162"/>
      <c r="N26" s="156" t="s">
        <v>16</v>
      </c>
      <c r="O26" s="156"/>
      <c r="P26" s="157"/>
      <c r="Q26" s="73"/>
      <c r="R26" s="161"/>
      <c r="S26" s="66"/>
    </row>
    <row r="27" spans="1:19" ht="17.25" thickBot="1" x14ac:dyDescent="0.3">
      <c r="A27" s="66"/>
      <c r="B27" s="198"/>
      <c r="C27" s="162"/>
      <c r="D27" s="162"/>
      <c r="E27" s="162"/>
      <c r="F27" s="333"/>
      <c r="G27" s="156"/>
      <c r="H27" s="162"/>
      <c r="I27" s="187"/>
      <c r="J27" s="336"/>
      <c r="K27" s="152" t="s">
        <v>9</v>
      </c>
      <c r="L27" s="153"/>
      <c r="M27" s="74" t="s">
        <v>0</v>
      </c>
      <c r="N27" s="75" t="s">
        <v>12</v>
      </c>
      <c r="O27" s="76" t="s">
        <v>13</v>
      </c>
      <c r="P27" s="77" t="s">
        <v>14</v>
      </c>
      <c r="Q27" s="78"/>
      <c r="R27" s="161"/>
      <c r="S27" s="66"/>
    </row>
    <row r="28" spans="1:19" ht="35.1" customHeight="1" thickBot="1" x14ac:dyDescent="0.3">
      <c r="A28" s="66"/>
      <c r="B28" s="89" t="str">
        <f t="shared" ref="B28:P28" si="0">B9</f>
        <v>三</v>
      </c>
      <c r="C28" s="90">
        <f t="shared" si="0"/>
        <v>110</v>
      </c>
      <c r="D28" s="91" t="str">
        <f t="shared" si="0"/>
        <v>10</v>
      </c>
      <c r="E28" s="91" t="str">
        <f t="shared" si="0"/>
        <v>5</v>
      </c>
      <c r="F28" s="91" t="str">
        <f t="shared" si="0"/>
        <v>AB</v>
      </c>
      <c r="G28" s="91" t="str">
        <f t="shared" si="0"/>
        <v>12345678</v>
      </c>
      <c r="H28" s="346" t="str">
        <f t="shared" si="0"/>
        <v>某物</v>
      </c>
      <c r="I28" s="92">
        <f t="shared" si="0"/>
        <v>1000</v>
      </c>
      <c r="J28" s="93">
        <f t="shared" si="0"/>
        <v>1</v>
      </c>
      <c r="K28" s="134">
        <f t="shared" si="0"/>
        <v>1000</v>
      </c>
      <c r="L28" s="135">
        <f t="shared" si="0"/>
        <v>0</v>
      </c>
      <c r="M28" s="94">
        <f t="shared" si="0"/>
        <v>50</v>
      </c>
      <c r="N28" s="91" t="str">
        <f t="shared" si="0"/>
        <v>V</v>
      </c>
      <c r="O28" s="91">
        <f t="shared" si="0"/>
        <v>0</v>
      </c>
      <c r="P28" s="95">
        <f t="shared" si="0"/>
        <v>0</v>
      </c>
      <c r="Q28" s="78"/>
      <c r="R28" s="161"/>
      <c r="S28" s="66"/>
    </row>
    <row r="29" spans="1:19" ht="35.1" customHeight="1" thickBot="1" x14ac:dyDescent="0.3">
      <c r="A29" s="66"/>
      <c r="B29" s="89">
        <f t="shared" ref="B29:P29" si="1">B10</f>
        <v>0</v>
      </c>
      <c r="C29" s="91">
        <f t="shared" si="1"/>
        <v>0</v>
      </c>
      <c r="D29" s="91">
        <f t="shared" si="1"/>
        <v>0</v>
      </c>
      <c r="E29" s="91">
        <f t="shared" si="1"/>
        <v>0</v>
      </c>
      <c r="F29" s="91">
        <f t="shared" si="1"/>
        <v>0</v>
      </c>
      <c r="G29" s="91">
        <f t="shared" si="1"/>
        <v>0</v>
      </c>
      <c r="H29" s="346">
        <f t="shared" si="1"/>
        <v>0</v>
      </c>
      <c r="I29" s="92">
        <f t="shared" si="1"/>
        <v>0</v>
      </c>
      <c r="J29" s="93">
        <f t="shared" si="1"/>
        <v>0</v>
      </c>
      <c r="K29" s="134">
        <f t="shared" si="1"/>
        <v>0</v>
      </c>
      <c r="L29" s="135">
        <f t="shared" si="1"/>
        <v>0</v>
      </c>
      <c r="M29" s="94">
        <f t="shared" si="1"/>
        <v>0</v>
      </c>
      <c r="N29" s="91">
        <f t="shared" si="1"/>
        <v>0</v>
      </c>
      <c r="O29" s="91">
        <f t="shared" si="1"/>
        <v>0</v>
      </c>
      <c r="P29" s="95">
        <f t="shared" si="1"/>
        <v>0</v>
      </c>
      <c r="Q29" s="78"/>
      <c r="R29" s="161"/>
      <c r="S29" s="66"/>
    </row>
    <row r="30" spans="1:19" ht="35.1" customHeight="1" thickBot="1" x14ac:dyDescent="0.3">
      <c r="A30" s="66"/>
      <c r="B30" s="89">
        <f t="shared" ref="B30:P30" si="2">B11</f>
        <v>0</v>
      </c>
      <c r="C30" s="91">
        <f t="shared" si="2"/>
        <v>0</v>
      </c>
      <c r="D30" s="91">
        <f t="shared" si="2"/>
        <v>0</v>
      </c>
      <c r="E30" s="91">
        <f t="shared" si="2"/>
        <v>0</v>
      </c>
      <c r="F30" s="91">
        <f t="shared" si="2"/>
        <v>0</v>
      </c>
      <c r="G30" s="91">
        <f t="shared" si="2"/>
        <v>0</v>
      </c>
      <c r="H30" s="346">
        <f t="shared" si="2"/>
        <v>0</v>
      </c>
      <c r="I30" s="92">
        <f t="shared" si="2"/>
        <v>0</v>
      </c>
      <c r="J30" s="93">
        <f t="shared" si="2"/>
        <v>0</v>
      </c>
      <c r="K30" s="134">
        <f t="shared" si="2"/>
        <v>0</v>
      </c>
      <c r="L30" s="135">
        <f t="shared" si="2"/>
        <v>0</v>
      </c>
      <c r="M30" s="94">
        <f t="shared" si="2"/>
        <v>0</v>
      </c>
      <c r="N30" s="91">
        <f t="shared" si="2"/>
        <v>0</v>
      </c>
      <c r="O30" s="91">
        <f t="shared" si="2"/>
        <v>0</v>
      </c>
      <c r="P30" s="95">
        <f t="shared" si="2"/>
        <v>0</v>
      </c>
      <c r="Q30" s="78"/>
      <c r="R30" s="161"/>
      <c r="S30" s="66"/>
    </row>
    <row r="31" spans="1:19" ht="35.1" customHeight="1" thickBot="1" x14ac:dyDescent="0.3">
      <c r="A31" s="66"/>
      <c r="B31" s="89">
        <f t="shared" ref="B31:P31" si="3">B12</f>
        <v>0</v>
      </c>
      <c r="C31" s="91">
        <f t="shared" si="3"/>
        <v>0</v>
      </c>
      <c r="D31" s="91">
        <f t="shared" si="3"/>
        <v>0</v>
      </c>
      <c r="E31" s="91">
        <f t="shared" si="3"/>
        <v>0</v>
      </c>
      <c r="F31" s="91">
        <f t="shared" si="3"/>
        <v>0</v>
      </c>
      <c r="G31" s="91">
        <f t="shared" si="3"/>
        <v>0</v>
      </c>
      <c r="H31" s="346">
        <f t="shared" si="3"/>
        <v>0</v>
      </c>
      <c r="I31" s="92">
        <f t="shared" si="3"/>
        <v>0</v>
      </c>
      <c r="J31" s="93">
        <f t="shared" si="3"/>
        <v>0</v>
      </c>
      <c r="K31" s="134">
        <f t="shared" si="3"/>
        <v>0</v>
      </c>
      <c r="L31" s="135">
        <f t="shared" si="3"/>
        <v>0</v>
      </c>
      <c r="M31" s="94">
        <f t="shared" si="3"/>
        <v>0</v>
      </c>
      <c r="N31" s="91">
        <f t="shared" si="3"/>
        <v>0</v>
      </c>
      <c r="O31" s="91">
        <f t="shared" si="3"/>
        <v>0</v>
      </c>
      <c r="P31" s="95">
        <f t="shared" si="3"/>
        <v>0</v>
      </c>
      <c r="Q31" s="78"/>
      <c r="R31" s="161"/>
      <c r="S31" s="66"/>
    </row>
    <row r="32" spans="1:19" ht="35.1" customHeight="1" thickBot="1" x14ac:dyDescent="0.3">
      <c r="A32" s="66"/>
      <c r="B32" s="316" t="s">
        <v>23</v>
      </c>
      <c r="C32" s="317"/>
      <c r="D32" s="317"/>
      <c r="E32" s="317"/>
      <c r="F32" s="317"/>
      <c r="G32" s="317"/>
      <c r="H32" s="317"/>
      <c r="I32" s="317"/>
      <c r="J32" s="317"/>
      <c r="K32" s="136">
        <f>K13</f>
        <v>1000</v>
      </c>
      <c r="L32" s="137"/>
      <c r="M32" s="113">
        <f>M13</f>
        <v>50</v>
      </c>
      <c r="N32" s="114">
        <f>N13</f>
        <v>0</v>
      </c>
      <c r="O32" s="114">
        <f>O13</f>
        <v>0</v>
      </c>
      <c r="P32" s="115">
        <f>P13</f>
        <v>0</v>
      </c>
      <c r="Q32" s="78"/>
      <c r="R32" s="161"/>
      <c r="S32" s="66"/>
    </row>
    <row r="33" spans="1:19" x14ac:dyDescent="0.25">
      <c r="A33" s="66"/>
      <c r="B33" s="79" t="s">
        <v>25</v>
      </c>
      <c r="C33" s="66"/>
      <c r="D33" s="66"/>
      <c r="E33" s="66"/>
      <c r="F33" s="66"/>
      <c r="G33" s="66"/>
      <c r="H33" s="66"/>
      <c r="I33" s="66"/>
      <c r="J33" s="67"/>
      <c r="K33" s="78"/>
      <c r="L33" s="66"/>
      <c r="M33" s="66"/>
      <c r="N33" s="68"/>
      <c r="O33" s="66"/>
      <c r="P33" s="66"/>
      <c r="Q33" s="66"/>
      <c r="R33" s="161"/>
      <c r="S33" s="66"/>
    </row>
    <row r="34" spans="1:19" ht="16.5" customHeight="1" x14ac:dyDescent="0.25">
      <c r="A34" s="66"/>
      <c r="B34" s="318" t="s">
        <v>24</v>
      </c>
      <c r="C34" s="319"/>
      <c r="D34" s="319"/>
      <c r="E34" s="328" t="s">
        <v>19</v>
      </c>
      <c r="F34" s="182" t="str">
        <f>F15</f>
        <v>OOOO有限公司</v>
      </c>
      <c r="G34" s="182"/>
      <c r="H34" s="182"/>
      <c r="I34" s="328" t="s">
        <v>26</v>
      </c>
      <c r="J34" s="330" t="s">
        <v>27</v>
      </c>
      <c r="K34" s="342" t="s">
        <v>28</v>
      </c>
      <c r="L34" s="342"/>
      <c r="M34" s="342"/>
      <c r="N34" s="342"/>
      <c r="O34" s="342"/>
      <c r="P34" s="342"/>
      <c r="Q34" s="66"/>
      <c r="R34" s="161"/>
      <c r="S34" s="66"/>
    </row>
    <row r="35" spans="1:19" x14ac:dyDescent="0.25">
      <c r="A35" s="66"/>
      <c r="B35" s="319"/>
      <c r="C35" s="319"/>
      <c r="D35" s="319"/>
      <c r="E35" s="329"/>
      <c r="F35" s="182"/>
      <c r="G35" s="182"/>
      <c r="H35" s="182"/>
      <c r="I35" s="329"/>
      <c r="J35" s="331"/>
      <c r="K35" s="342" t="s">
        <v>40</v>
      </c>
      <c r="L35" s="342"/>
      <c r="M35" s="342"/>
      <c r="N35" s="342"/>
      <c r="O35" s="342"/>
      <c r="P35" s="342"/>
      <c r="Q35" s="66"/>
      <c r="R35" s="161"/>
      <c r="S35" s="66"/>
    </row>
    <row r="36" spans="1:19" ht="19.5" x14ac:dyDescent="0.3">
      <c r="A36" s="66"/>
      <c r="B36" s="290" t="s">
        <v>41</v>
      </c>
      <c r="C36" s="291"/>
      <c r="D36" s="291"/>
      <c r="E36" s="291"/>
      <c r="F36" s="289" t="str">
        <f>F17</f>
        <v>87654322</v>
      </c>
      <c r="G36" s="289"/>
      <c r="H36" s="80"/>
      <c r="I36" s="66"/>
      <c r="J36" s="67"/>
      <c r="K36" s="342" t="s">
        <v>29</v>
      </c>
      <c r="L36" s="342"/>
      <c r="M36" s="342"/>
      <c r="N36" s="342"/>
      <c r="O36" s="342"/>
      <c r="P36" s="342"/>
      <c r="Q36" s="66"/>
      <c r="R36" s="66"/>
      <c r="S36" s="66"/>
    </row>
    <row r="37" spans="1:19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7"/>
      <c r="K37" s="342" t="s">
        <v>30</v>
      </c>
      <c r="L37" s="342"/>
      <c r="M37" s="342"/>
      <c r="N37" s="342"/>
      <c r="O37" s="342"/>
      <c r="P37" s="342"/>
      <c r="Q37" s="66"/>
      <c r="R37" s="66"/>
      <c r="S37" s="66"/>
    </row>
    <row r="38" spans="1:19" x14ac:dyDescent="0.25">
      <c r="A38" s="66"/>
      <c r="B38" s="78"/>
      <c r="C38" s="78"/>
      <c r="D38" s="78"/>
      <c r="E38" s="78"/>
      <c r="F38" s="78"/>
      <c r="G38" s="78"/>
      <c r="H38" s="78"/>
      <c r="I38" s="78"/>
      <c r="J38" s="81"/>
      <c r="K38" s="78"/>
      <c r="L38" s="78"/>
      <c r="M38" s="78"/>
      <c r="N38" s="72"/>
      <c r="O38" s="78"/>
      <c r="P38" s="78"/>
      <c r="Q38" s="78"/>
      <c r="R38" s="78"/>
      <c r="S38" s="66"/>
    </row>
    <row r="39" spans="1:19" ht="17.2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58"/>
      <c r="K39" s="19"/>
      <c r="L39" s="19"/>
      <c r="M39" s="19"/>
      <c r="N39" s="13"/>
      <c r="O39" s="19"/>
      <c r="P39" s="19"/>
      <c r="Q39" s="19"/>
      <c r="R39" s="19"/>
      <c r="S39" s="19"/>
    </row>
    <row r="40" spans="1:19" ht="24" customHeight="1" x14ac:dyDescent="0.25">
      <c r="A40" s="7"/>
      <c r="B40" s="292" t="s">
        <v>22</v>
      </c>
      <c r="C40" s="284" t="s">
        <v>21</v>
      </c>
      <c r="D40" s="285"/>
      <c r="E40" s="299" t="str">
        <f>E21</f>
        <v>OOOOO企業社</v>
      </c>
      <c r="F40" s="300"/>
      <c r="G40" s="301"/>
      <c r="H40" s="7"/>
      <c r="I40" s="7"/>
      <c r="J40" s="8"/>
      <c r="K40" s="7"/>
      <c r="L40" s="7"/>
      <c r="M40" s="7"/>
      <c r="N40" s="9"/>
      <c r="O40" s="7"/>
      <c r="P40" s="7"/>
      <c r="Q40" s="7"/>
      <c r="R40" s="7"/>
      <c r="S40" s="7"/>
    </row>
    <row r="41" spans="1:19" ht="27.75" customHeight="1" x14ac:dyDescent="0.25">
      <c r="A41" s="7"/>
      <c r="B41" s="293"/>
      <c r="C41" s="295" t="s">
        <v>20</v>
      </c>
      <c r="D41" s="295"/>
      <c r="E41" s="302" t="str">
        <f>E22</f>
        <v>12345676</v>
      </c>
      <c r="F41" s="303"/>
      <c r="G41" s="304"/>
      <c r="H41" s="143" t="str">
        <f>H22</f>
        <v>營業人銷貨退回進貨退出或折讓證明單</v>
      </c>
      <c r="I41" s="144"/>
      <c r="J41" s="144"/>
      <c r="K41" s="144"/>
      <c r="L41" s="144"/>
      <c r="M41" s="144"/>
      <c r="N41" s="9"/>
      <c r="O41" s="7"/>
      <c r="P41" s="7"/>
      <c r="Q41" s="7"/>
      <c r="R41" s="7"/>
      <c r="S41" s="7"/>
    </row>
    <row r="42" spans="1:19" ht="29.25" customHeight="1" thickBot="1" x14ac:dyDescent="0.3">
      <c r="A42" s="7"/>
      <c r="B42" s="294"/>
      <c r="C42" s="296" t="s">
        <v>31</v>
      </c>
      <c r="D42" s="297"/>
      <c r="E42" s="305">
        <f>E23</f>
        <v>0</v>
      </c>
      <c r="F42" s="306"/>
      <c r="G42" s="307"/>
      <c r="H42" s="7"/>
      <c r="I42" s="10" t="s">
        <v>34</v>
      </c>
      <c r="J42" s="11" t="str">
        <f>J23</f>
        <v xml:space="preserve">110年 </v>
      </c>
      <c r="K42" s="12" t="str">
        <f>K23</f>
        <v xml:space="preserve"> 10   月</v>
      </c>
      <c r="L42" s="12" t="str">
        <f>L23</f>
        <v xml:space="preserve"> 30   日</v>
      </c>
      <c r="M42" s="7"/>
      <c r="N42" s="9"/>
      <c r="O42" s="7"/>
      <c r="P42" s="7"/>
      <c r="Q42" s="7"/>
      <c r="R42" s="7"/>
      <c r="S42" s="7"/>
    </row>
    <row r="43" spans="1:19" ht="9.9499999999999993" customHeight="1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8"/>
      <c r="K43" s="7"/>
      <c r="L43" s="7"/>
      <c r="M43" s="7"/>
      <c r="N43" s="9"/>
      <c r="O43" s="7"/>
      <c r="P43" s="7"/>
      <c r="Q43" s="7"/>
      <c r="R43" s="7"/>
      <c r="S43" s="7"/>
    </row>
    <row r="44" spans="1:19" ht="18" thickTop="1" thickBot="1" x14ac:dyDescent="0.3">
      <c r="A44" s="7"/>
      <c r="B44" s="298" t="s">
        <v>10</v>
      </c>
      <c r="C44" s="230"/>
      <c r="D44" s="230"/>
      <c r="E44" s="230"/>
      <c r="F44" s="230"/>
      <c r="G44" s="230"/>
      <c r="H44" s="230" t="s">
        <v>11</v>
      </c>
      <c r="I44" s="230"/>
      <c r="J44" s="230"/>
      <c r="K44" s="230"/>
      <c r="L44" s="230"/>
      <c r="M44" s="230"/>
      <c r="N44" s="231" t="s">
        <v>15</v>
      </c>
      <c r="O44" s="231"/>
      <c r="P44" s="232"/>
      <c r="Q44" s="13"/>
      <c r="R44" s="220" t="s">
        <v>44</v>
      </c>
      <c r="S44" s="7"/>
    </row>
    <row r="45" spans="1:19" ht="17.25" customHeight="1" thickBot="1" x14ac:dyDescent="0.3">
      <c r="A45" s="7"/>
      <c r="B45" s="221" t="s">
        <v>18</v>
      </c>
      <c r="C45" s="140" t="s">
        <v>1</v>
      </c>
      <c r="D45" s="140" t="s">
        <v>2</v>
      </c>
      <c r="E45" s="140" t="s">
        <v>3</v>
      </c>
      <c r="F45" s="223" t="s">
        <v>17</v>
      </c>
      <c r="G45" s="140" t="s">
        <v>4</v>
      </c>
      <c r="H45" s="140" t="s">
        <v>7</v>
      </c>
      <c r="I45" s="140" t="s">
        <v>6</v>
      </c>
      <c r="J45" s="326" t="s">
        <v>5</v>
      </c>
      <c r="K45" s="140" t="s">
        <v>8</v>
      </c>
      <c r="L45" s="140"/>
      <c r="M45" s="140"/>
      <c r="N45" s="228" t="s">
        <v>16</v>
      </c>
      <c r="O45" s="228"/>
      <c r="P45" s="229"/>
      <c r="Q45" s="14"/>
      <c r="R45" s="220"/>
      <c r="S45" s="7"/>
    </row>
    <row r="46" spans="1:19" ht="17.25" thickBot="1" x14ac:dyDescent="0.3">
      <c r="A46" s="7"/>
      <c r="B46" s="222"/>
      <c r="C46" s="140"/>
      <c r="D46" s="140"/>
      <c r="E46" s="140"/>
      <c r="F46" s="224"/>
      <c r="G46" s="225"/>
      <c r="H46" s="140"/>
      <c r="I46" s="225"/>
      <c r="J46" s="327"/>
      <c r="K46" s="322" t="s">
        <v>9</v>
      </c>
      <c r="L46" s="323"/>
      <c r="M46" s="15" t="s">
        <v>0</v>
      </c>
      <c r="N46" s="16" t="s">
        <v>12</v>
      </c>
      <c r="O46" s="17" t="s">
        <v>13</v>
      </c>
      <c r="P46" s="18" t="s">
        <v>14</v>
      </c>
      <c r="Q46" s="19"/>
      <c r="R46" s="220"/>
      <c r="S46" s="7"/>
    </row>
    <row r="47" spans="1:19" s="6" customFormat="1" ht="35.1" customHeight="1" thickBot="1" x14ac:dyDescent="0.3">
      <c r="A47" s="20"/>
      <c r="B47" s="96" t="str">
        <f t="shared" ref="B47:P47" si="4">B28</f>
        <v>三</v>
      </c>
      <c r="C47" s="97">
        <f t="shared" si="4"/>
        <v>110</v>
      </c>
      <c r="D47" s="98" t="str">
        <f t="shared" si="4"/>
        <v>10</v>
      </c>
      <c r="E47" s="98" t="str">
        <f t="shared" si="4"/>
        <v>5</v>
      </c>
      <c r="F47" s="98" t="str">
        <f t="shared" si="4"/>
        <v>AB</v>
      </c>
      <c r="G47" s="98" t="str">
        <f t="shared" si="4"/>
        <v>12345678</v>
      </c>
      <c r="H47" s="347" t="str">
        <f t="shared" si="4"/>
        <v>某物</v>
      </c>
      <c r="I47" s="99">
        <f t="shared" si="4"/>
        <v>1000</v>
      </c>
      <c r="J47" s="100">
        <f t="shared" si="4"/>
        <v>1</v>
      </c>
      <c r="K47" s="138">
        <f t="shared" si="4"/>
        <v>1000</v>
      </c>
      <c r="L47" s="139">
        <f t="shared" si="4"/>
        <v>0</v>
      </c>
      <c r="M47" s="101">
        <f t="shared" si="4"/>
        <v>50</v>
      </c>
      <c r="N47" s="98" t="str">
        <f t="shared" si="4"/>
        <v>V</v>
      </c>
      <c r="O47" s="98">
        <f t="shared" si="4"/>
        <v>0</v>
      </c>
      <c r="P47" s="102">
        <f t="shared" si="4"/>
        <v>0</v>
      </c>
      <c r="Q47" s="21"/>
      <c r="R47" s="220"/>
      <c r="S47" s="20"/>
    </row>
    <row r="48" spans="1:19" ht="35.1" customHeight="1" thickBot="1" x14ac:dyDescent="0.3">
      <c r="A48" s="7"/>
      <c r="B48" s="96">
        <f t="shared" ref="B48:P48" si="5">B29</f>
        <v>0</v>
      </c>
      <c r="C48" s="98">
        <f t="shared" si="5"/>
        <v>0</v>
      </c>
      <c r="D48" s="98">
        <f t="shared" si="5"/>
        <v>0</v>
      </c>
      <c r="E48" s="98">
        <f t="shared" si="5"/>
        <v>0</v>
      </c>
      <c r="F48" s="98">
        <f t="shared" si="5"/>
        <v>0</v>
      </c>
      <c r="G48" s="98">
        <f t="shared" si="5"/>
        <v>0</v>
      </c>
      <c r="H48" s="347">
        <f t="shared" si="5"/>
        <v>0</v>
      </c>
      <c r="I48" s="99">
        <f t="shared" si="5"/>
        <v>0</v>
      </c>
      <c r="J48" s="100">
        <f t="shared" si="5"/>
        <v>0</v>
      </c>
      <c r="K48" s="138">
        <f t="shared" si="5"/>
        <v>0</v>
      </c>
      <c r="L48" s="139">
        <f t="shared" si="5"/>
        <v>0</v>
      </c>
      <c r="M48" s="101">
        <f t="shared" si="5"/>
        <v>0</v>
      </c>
      <c r="N48" s="98">
        <f t="shared" si="5"/>
        <v>0</v>
      </c>
      <c r="O48" s="98">
        <f t="shared" si="5"/>
        <v>0</v>
      </c>
      <c r="P48" s="102">
        <f t="shared" si="5"/>
        <v>0</v>
      </c>
      <c r="Q48" s="19"/>
      <c r="R48" s="220"/>
      <c r="S48" s="7"/>
    </row>
    <row r="49" spans="1:19" ht="35.1" customHeight="1" thickBot="1" x14ac:dyDescent="0.3">
      <c r="A49" s="7"/>
      <c r="B49" s="96">
        <f t="shared" ref="B49:P49" si="6">B30</f>
        <v>0</v>
      </c>
      <c r="C49" s="98">
        <f t="shared" si="6"/>
        <v>0</v>
      </c>
      <c r="D49" s="98">
        <f t="shared" si="6"/>
        <v>0</v>
      </c>
      <c r="E49" s="98">
        <f t="shared" si="6"/>
        <v>0</v>
      </c>
      <c r="F49" s="98">
        <f t="shared" si="6"/>
        <v>0</v>
      </c>
      <c r="G49" s="98">
        <f t="shared" si="6"/>
        <v>0</v>
      </c>
      <c r="H49" s="347">
        <f t="shared" si="6"/>
        <v>0</v>
      </c>
      <c r="I49" s="99">
        <f t="shared" si="6"/>
        <v>0</v>
      </c>
      <c r="J49" s="100">
        <f t="shared" si="6"/>
        <v>0</v>
      </c>
      <c r="K49" s="138">
        <f t="shared" si="6"/>
        <v>0</v>
      </c>
      <c r="L49" s="139">
        <f t="shared" si="6"/>
        <v>0</v>
      </c>
      <c r="M49" s="101">
        <f t="shared" si="6"/>
        <v>0</v>
      </c>
      <c r="N49" s="98">
        <f t="shared" si="6"/>
        <v>0</v>
      </c>
      <c r="O49" s="98">
        <f t="shared" si="6"/>
        <v>0</v>
      </c>
      <c r="P49" s="102">
        <f t="shared" si="6"/>
        <v>0</v>
      </c>
      <c r="Q49" s="19"/>
      <c r="R49" s="220"/>
      <c r="S49" s="7"/>
    </row>
    <row r="50" spans="1:19" ht="35.1" customHeight="1" thickBot="1" x14ac:dyDescent="0.3">
      <c r="A50" s="7"/>
      <c r="B50" s="96">
        <f t="shared" ref="B50:P50" si="7">B31</f>
        <v>0</v>
      </c>
      <c r="C50" s="98">
        <f t="shared" si="7"/>
        <v>0</v>
      </c>
      <c r="D50" s="98">
        <f t="shared" si="7"/>
        <v>0</v>
      </c>
      <c r="E50" s="98">
        <f t="shared" si="7"/>
        <v>0</v>
      </c>
      <c r="F50" s="98">
        <f t="shared" si="7"/>
        <v>0</v>
      </c>
      <c r="G50" s="98">
        <f t="shared" si="7"/>
        <v>0</v>
      </c>
      <c r="H50" s="347">
        <f t="shared" si="7"/>
        <v>0</v>
      </c>
      <c r="I50" s="99">
        <f t="shared" si="7"/>
        <v>0</v>
      </c>
      <c r="J50" s="100">
        <f t="shared" si="7"/>
        <v>0</v>
      </c>
      <c r="K50" s="138">
        <f t="shared" si="7"/>
        <v>0</v>
      </c>
      <c r="L50" s="139">
        <f t="shared" si="7"/>
        <v>0</v>
      </c>
      <c r="M50" s="101">
        <f t="shared" si="7"/>
        <v>0</v>
      </c>
      <c r="N50" s="98">
        <f t="shared" si="7"/>
        <v>0</v>
      </c>
      <c r="O50" s="98">
        <f t="shared" si="7"/>
        <v>0</v>
      </c>
      <c r="P50" s="102">
        <f t="shared" si="7"/>
        <v>0</v>
      </c>
      <c r="Q50" s="19"/>
      <c r="R50" s="220"/>
      <c r="S50" s="7"/>
    </row>
    <row r="51" spans="1:19" ht="35.1" customHeight="1" thickBot="1" x14ac:dyDescent="0.3">
      <c r="A51" s="7"/>
      <c r="B51" s="249" t="s">
        <v>23</v>
      </c>
      <c r="C51" s="250"/>
      <c r="D51" s="250"/>
      <c r="E51" s="250"/>
      <c r="F51" s="250"/>
      <c r="G51" s="250"/>
      <c r="H51" s="250"/>
      <c r="I51" s="250"/>
      <c r="J51" s="250"/>
      <c r="K51" s="148">
        <f>K32</f>
        <v>1000</v>
      </c>
      <c r="L51" s="149"/>
      <c r="M51" s="101">
        <f>M32</f>
        <v>50</v>
      </c>
      <c r="N51" s="116">
        <f>N32</f>
        <v>0</v>
      </c>
      <c r="O51" s="116">
        <f>O32</f>
        <v>0</v>
      </c>
      <c r="P51" s="117">
        <f>P32</f>
        <v>0</v>
      </c>
      <c r="Q51" s="19"/>
      <c r="R51" s="220"/>
      <c r="S51" s="7"/>
    </row>
    <row r="52" spans="1:19" ht="17.25" thickTop="1" x14ac:dyDescent="0.25">
      <c r="A52" s="7"/>
      <c r="B52" s="22" t="s">
        <v>25</v>
      </c>
      <c r="C52" s="7"/>
      <c r="D52" s="7"/>
      <c r="E52" s="7"/>
      <c r="F52" s="7"/>
      <c r="G52" s="7"/>
      <c r="H52" s="7"/>
      <c r="I52" s="7"/>
      <c r="J52" s="8"/>
      <c r="K52" s="7"/>
      <c r="L52" s="7"/>
      <c r="M52" s="23"/>
      <c r="N52" s="9"/>
      <c r="O52" s="7"/>
      <c r="P52" s="7"/>
      <c r="Q52" s="7"/>
      <c r="R52" s="220"/>
      <c r="S52" s="7"/>
    </row>
    <row r="53" spans="1:19" ht="16.5" customHeight="1" x14ac:dyDescent="0.25">
      <c r="A53" s="7"/>
      <c r="B53" s="251" t="s">
        <v>24</v>
      </c>
      <c r="C53" s="252"/>
      <c r="D53" s="252"/>
      <c r="E53" s="226" t="s">
        <v>19</v>
      </c>
      <c r="F53" s="235" t="str">
        <f>F34</f>
        <v>OOOO有限公司</v>
      </c>
      <c r="G53" s="235"/>
      <c r="H53" s="235"/>
      <c r="I53" s="226" t="s">
        <v>26</v>
      </c>
      <c r="J53" s="233" t="s">
        <v>27</v>
      </c>
      <c r="K53" s="321" t="str">
        <f>K34</f>
        <v xml:space="preserve">             縣            鄉           村           街</v>
      </c>
      <c r="L53" s="321"/>
      <c r="M53" s="321"/>
      <c r="N53" s="321"/>
      <c r="O53" s="321"/>
      <c r="P53" s="321"/>
      <c r="Q53" s="7"/>
      <c r="R53" s="220"/>
      <c r="S53" s="7"/>
    </row>
    <row r="54" spans="1:19" x14ac:dyDescent="0.25">
      <c r="A54" s="7"/>
      <c r="B54" s="252"/>
      <c r="C54" s="252"/>
      <c r="D54" s="252"/>
      <c r="E54" s="227"/>
      <c r="F54" s="235"/>
      <c r="G54" s="235"/>
      <c r="H54" s="235"/>
      <c r="I54" s="227"/>
      <c r="J54" s="234"/>
      <c r="K54" s="321" t="str">
        <f>K35</f>
        <v xml:space="preserve">             市            鎮區         里           路</v>
      </c>
      <c r="L54" s="321"/>
      <c r="M54" s="321"/>
      <c r="N54" s="321"/>
      <c r="O54" s="321"/>
      <c r="P54" s="321"/>
      <c r="Q54" s="7"/>
      <c r="R54" s="220"/>
      <c r="S54" s="7"/>
    </row>
    <row r="55" spans="1:19" ht="19.5" x14ac:dyDescent="0.3">
      <c r="A55" s="7"/>
      <c r="B55" s="308" t="s">
        <v>41</v>
      </c>
      <c r="C55" s="308"/>
      <c r="D55" s="308"/>
      <c r="E55" s="308"/>
      <c r="F55" s="288" t="str">
        <f>F36</f>
        <v>87654322</v>
      </c>
      <c r="G55" s="288"/>
      <c r="H55" s="24"/>
      <c r="I55" s="7"/>
      <c r="J55" s="8"/>
      <c r="K55" s="321" t="str">
        <f>K36</f>
        <v xml:space="preserve">             段         巷       弄       號         樓</v>
      </c>
      <c r="L55" s="321"/>
      <c r="M55" s="321"/>
      <c r="N55" s="321"/>
      <c r="O55" s="321"/>
      <c r="P55" s="321"/>
      <c r="Q55" s="7"/>
      <c r="R55" s="7"/>
      <c r="S55" s="7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8"/>
      <c r="K56" s="321" t="str">
        <f>K37</f>
        <v xml:space="preserve">                                                     室</v>
      </c>
      <c r="L56" s="321"/>
      <c r="M56" s="321"/>
      <c r="N56" s="321"/>
      <c r="O56" s="321"/>
      <c r="P56" s="321"/>
      <c r="Q56" s="7"/>
      <c r="R56" s="7"/>
      <c r="S56" s="7"/>
    </row>
    <row r="57" spans="1:19" x14ac:dyDescent="0.25">
      <c r="A57" s="7"/>
      <c r="B57" s="19"/>
      <c r="C57" s="19"/>
      <c r="D57" s="19"/>
      <c r="E57" s="19"/>
      <c r="F57" s="19"/>
      <c r="G57" s="19"/>
      <c r="H57" s="19"/>
      <c r="I57" s="19"/>
      <c r="J57" s="58"/>
      <c r="K57" s="19"/>
      <c r="L57" s="19"/>
      <c r="M57" s="19"/>
      <c r="N57" s="13"/>
      <c r="O57" s="19"/>
      <c r="P57" s="19"/>
      <c r="Q57" s="19"/>
      <c r="R57" s="19"/>
      <c r="S57" s="7"/>
    </row>
    <row r="58" spans="1:19" ht="17.25" thickBot="1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1"/>
      <c r="K58" s="60"/>
      <c r="L58" s="60"/>
      <c r="M58" s="60"/>
      <c r="N58" s="62"/>
      <c r="O58" s="60"/>
      <c r="P58" s="60"/>
      <c r="Q58" s="60"/>
      <c r="R58" s="60"/>
      <c r="S58" s="60"/>
    </row>
    <row r="59" spans="1:19" ht="24" customHeight="1" x14ac:dyDescent="0.25">
      <c r="A59" s="25"/>
      <c r="B59" s="272" t="s">
        <v>22</v>
      </c>
      <c r="C59" s="286" t="s">
        <v>21</v>
      </c>
      <c r="D59" s="287"/>
      <c r="E59" s="263" t="str">
        <f>E40</f>
        <v>OOOOO企業社</v>
      </c>
      <c r="F59" s="264"/>
      <c r="G59" s="265"/>
      <c r="H59" s="25"/>
      <c r="I59" s="25"/>
      <c r="J59" s="26"/>
      <c r="K59" s="25"/>
      <c r="L59" s="25"/>
      <c r="M59" s="25"/>
      <c r="N59" s="27"/>
      <c r="O59" s="25"/>
      <c r="P59" s="25"/>
      <c r="Q59" s="25"/>
      <c r="R59" s="25"/>
      <c r="S59" s="25"/>
    </row>
    <row r="60" spans="1:19" ht="27.75" customHeight="1" x14ac:dyDescent="0.25">
      <c r="A60" s="25"/>
      <c r="B60" s="273"/>
      <c r="C60" s="275" t="s">
        <v>20</v>
      </c>
      <c r="D60" s="276"/>
      <c r="E60" s="266" t="str">
        <f>E41</f>
        <v>12345676</v>
      </c>
      <c r="F60" s="267"/>
      <c r="G60" s="268"/>
      <c r="H60" s="145" t="str">
        <f>H41</f>
        <v>營業人銷貨退回進貨退出或折讓證明單</v>
      </c>
      <c r="I60" s="146"/>
      <c r="J60" s="146"/>
      <c r="K60" s="146"/>
      <c r="L60" s="146"/>
      <c r="M60" s="146"/>
      <c r="N60" s="27"/>
      <c r="O60" s="25"/>
      <c r="P60" s="25"/>
      <c r="Q60" s="25"/>
      <c r="R60" s="25"/>
      <c r="S60" s="25"/>
    </row>
    <row r="61" spans="1:19" ht="30" customHeight="1" thickBot="1" x14ac:dyDescent="0.3">
      <c r="A61" s="25"/>
      <c r="B61" s="274"/>
      <c r="C61" s="277" t="s">
        <v>31</v>
      </c>
      <c r="D61" s="278"/>
      <c r="E61" s="269">
        <f>E42</f>
        <v>0</v>
      </c>
      <c r="F61" s="270"/>
      <c r="G61" s="271"/>
      <c r="H61" s="25"/>
      <c r="I61" s="28" t="s">
        <v>34</v>
      </c>
      <c r="J61" s="29" t="str">
        <f>J42</f>
        <v xml:space="preserve">110年 </v>
      </c>
      <c r="K61" s="30" t="str">
        <f>K42</f>
        <v xml:space="preserve"> 10   月</v>
      </c>
      <c r="L61" s="30" t="str">
        <f>L42</f>
        <v xml:space="preserve"> 30   日</v>
      </c>
      <c r="M61" s="25"/>
      <c r="N61" s="27"/>
      <c r="O61" s="25"/>
      <c r="P61" s="25"/>
      <c r="Q61" s="25"/>
      <c r="R61" s="25"/>
      <c r="S61" s="25"/>
    </row>
    <row r="62" spans="1:19" ht="9.9499999999999993" customHeight="1" thickBot="1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6"/>
      <c r="K62" s="25"/>
      <c r="L62" s="25"/>
      <c r="M62" s="25"/>
      <c r="N62" s="27"/>
      <c r="O62" s="25"/>
      <c r="P62" s="25"/>
      <c r="Q62" s="25"/>
      <c r="R62" s="25"/>
      <c r="S62" s="25"/>
    </row>
    <row r="63" spans="1:19" ht="18" thickTop="1" thickBot="1" x14ac:dyDescent="0.3">
      <c r="A63" s="25"/>
      <c r="B63" s="243" t="s">
        <v>10</v>
      </c>
      <c r="C63" s="244"/>
      <c r="D63" s="244"/>
      <c r="E63" s="244"/>
      <c r="F63" s="244"/>
      <c r="G63" s="244"/>
      <c r="H63" s="244" t="s">
        <v>11</v>
      </c>
      <c r="I63" s="244"/>
      <c r="J63" s="244"/>
      <c r="K63" s="244"/>
      <c r="L63" s="244"/>
      <c r="M63" s="244"/>
      <c r="N63" s="241" t="s">
        <v>15</v>
      </c>
      <c r="O63" s="241"/>
      <c r="P63" s="242"/>
      <c r="Q63" s="31"/>
      <c r="R63" s="236" t="s">
        <v>45</v>
      </c>
      <c r="S63" s="25"/>
    </row>
    <row r="64" spans="1:19" ht="17.25" customHeight="1" thickBot="1" x14ac:dyDescent="0.3">
      <c r="A64" s="25"/>
      <c r="B64" s="247" t="s">
        <v>18</v>
      </c>
      <c r="C64" s="245" t="s">
        <v>1</v>
      </c>
      <c r="D64" s="245" t="s">
        <v>2</v>
      </c>
      <c r="E64" s="245" t="s">
        <v>3</v>
      </c>
      <c r="F64" s="261" t="s">
        <v>17</v>
      </c>
      <c r="G64" s="245" t="s">
        <v>4</v>
      </c>
      <c r="H64" s="245" t="s">
        <v>7</v>
      </c>
      <c r="I64" s="245" t="s">
        <v>6</v>
      </c>
      <c r="J64" s="259" t="s">
        <v>5</v>
      </c>
      <c r="K64" s="245" t="s">
        <v>8</v>
      </c>
      <c r="L64" s="245"/>
      <c r="M64" s="245"/>
      <c r="N64" s="255" t="s">
        <v>16</v>
      </c>
      <c r="O64" s="255"/>
      <c r="P64" s="256"/>
      <c r="Q64" s="32"/>
      <c r="R64" s="236"/>
      <c r="S64" s="25"/>
    </row>
    <row r="65" spans="1:19" ht="17.25" thickBot="1" x14ac:dyDescent="0.3">
      <c r="A65" s="25"/>
      <c r="B65" s="248"/>
      <c r="C65" s="245"/>
      <c r="D65" s="245"/>
      <c r="E65" s="245"/>
      <c r="F65" s="262"/>
      <c r="G65" s="246"/>
      <c r="H65" s="245"/>
      <c r="I65" s="246"/>
      <c r="J65" s="260"/>
      <c r="K65" s="340" t="s">
        <v>9</v>
      </c>
      <c r="L65" s="341"/>
      <c r="M65" s="33" t="s">
        <v>0</v>
      </c>
      <c r="N65" s="34" t="s">
        <v>12</v>
      </c>
      <c r="O65" s="35" t="s">
        <v>13</v>
      </c>
      <c r="P65" s="36" t="s">
        <v>14</v>
      </c>
      <c r="Q65" s="37"/>
      <c r="R65" s="236"/>
      <c r="S65" s="25"/>
    </row>
    <row r="66" spans="1:19" ht="35.1" customHeight="1" thickBot="1" x14ac:dyDescent="0.3">
      <c r="A66" s="25"/>
      <c r="B66" s="103" t="str">
        <f>B47</f>
        <v>三</v>
      </c>
      <c r="C66" s="104">
        <f>C47</f>
        <v>110</v>
      </c>
      <c r="D66" s="105" t="str">
        <f t="shared" ref="D66:P66" si="8">D47</f>
        <v>10</v>
      </c>
      <c r="E66" s="105" t="str">
        <f t="shared" si="8"/>
        <v>5</v>
      </c>
      <c r="F66" s="105" t="str">
        <f t="shared" si="8"/>
        <v>AB</v>
      </c>
      <c r="G66" s="105" t="str">
        <f t="shared" si="8"/>
        <v>12345678</v>
      </c>
      <c r="H66" s="348" t="str">
        <f t="shared" si="8"/>
        <v>某物</v>
      </c>
      <c r="I66" s="106">
        <f t="shared" si="8"/>
        <v>1000</v>
      </c>
      <c r="J66" s="107">
        <f t="shared" si="8"/>
        <v>1</v>
      </c>
      <c r="K66" s="132">
        <f t="shared" si="8"/>
        <v>1000</v>
      </c>
      <c r="L66" s="133">
        <f t="shared" si="8"/>
        <v>0</v>
      </c>
      <c r="M66" s="108">
        <f t="shared" si="8"/>
        <v>50</v>
      </c>
      <c r="N66" s="105" t="str">
        <f t="shared" si="8"/>
        <v>V</v>
      </c>
      <c r="O66" s="105">
        <f t="shared" si="8"/>
        <v>0</v>
      </c>
      <c r="P66" s="109">
        <f t="shared" si="8"/>
        <v>0</v>
      </c>
      <c r="Q66" s="37"/>
      <c r="R66" s="236"/>
      <c r="S66" s="25"/>
    </row>
    <row r="67" spans="1:19" ht="35.1" customHeight="1" thickBot="1" x14ac:dyDescent="0.3">
      <c r="A67" s="25"/>
      <c r="B67" s="103">
        <f t="shared" ref="B67:P67" si="9">B48</f>
        <v>0</v>
      </c>
      <c r="C67" s="105">
        <f t="shared" si="9"/>
        <v>0</v>
      </c>
      <c r="D67" s="105">
        <f t="shared" si="9"/>
        <v>0</v>
      </c>
      <c r="E67" s="105">
        <f t="shared" si="9"/>
        <v>0</v>
      </c>
      <c r="F67" s="105">
        <f t="shared" si="9"/>
        <v>0</v>
      </c>
      <c r="G67" s="105">
        <f t="shared" si="9"/>
        <v>0</v>
      </c>
      <c r="H67" s="348">
        <f t="shared" si="9"/>
        <v>0</v>
      </c>
      <c r="I67" s="106">
        <f t="shared" si="9"/>
        <v>0</v>
      </c>
      <c r="J67" s="107">
        <f t="shared" si="9"/>
        <v>0</v>
      </c>
      <c r="K67" s="132">
        <f t="shared" si="9"/>
        <v>0</v>
      </c>
      <c r="L67" s="133">
        <f t="shared" si="9"/>
        <v>0</v>
      </c>
      <c r="M67" s="108">
        <f t="shared" si="9"/>
        <v>0</v>
      </c>
      <c r="N67" s="105">
        <f t="shared" si="9"/>
        <v>0</v>
      </c>
      <c r="O67" s="105">
        <f t="shared" si="9"/>
        <v>0</v>
      </c>
      <c r="P67" s="109">
        <f t="shared" si="9"/>
        <v>0</v>
      </c>
      <c r="Q67" s="37"/>
      <c r="R67" s="236"/>
      <c r="S67" s="25"/>
    </row>
    <row r="68" spans="1:19" ht="35.1" customHeight="1" thickBot="1" x14ac:dyDescent="0.3">
      <c r="A68" s="25"/>
      <c r="B68" s="103">
        <f t="shared" ref="B68:P68" si="10">B49</f>
        <v>0</v>
      </c>
      <c r="C68" s="105">
        <f t="shared" si="10"/>
        <v>0</v>
      </c>
      <c r="D68" s="105">
        <f t="shared" si="10"/>
        <v>0</v>
      </c>
      <c r="E68" s="105">
        <f t="shared" si="10"/>
        <v>0</v>
      </c>
      <c r="F68" s="105">
        <f t="shared" si="10"/>
        <v>0</v>
      </c>
      <c r="G68" s="105">
        <f t="shared" si="10"/>
        <v>0</v>
      </c>
      <c r="H68" s="348">
        <f t="shared" si="10"/>
        <v>0</v>
      </c>
      <c r="I68" s="106">
        <f t="shared" si="10"/>
        <v>0</v>
      </c>
      <c r="J68" s="107">
        <f t="shared" si="10"/>
        <v>0</v>
      </c>
      <c r="K68" s="132">
        <f t="shared" si="10"/>
        <v>0</v>
      </c>
      <c r="L68" s="133">
        <f t="shared" si="10"/>
        <v>0</v>
      </c>
      <c r="M68" s="108">
        <f t="shared" si="10"/>
        <v>0</v>
      </c>
      <c r="N68" s="105">
        <f t="shared" si="10"/>
        <v>0</v>
      </c>
      <c r="O68" s="105">
        <f t="shared" si="10"/>
        <v>0</v>
      </c>
      <c r="P68" s="109">
        <f t="shared" si="10"/>
        <v>0</v>
      </c>
      <c r="Q68" s="37"/>
      <c r="R68" s="236"/>
      <c r="S68" s="25"/>
    </row>
    <row r="69" spans="1:19" ht="35.1" customHeight="1" thickBot="1" x14ac:dyDescent="0.3">
      <c r="A69" s="25"/>
      <c r="B69" s="103">
        <f t="shared" ref="B69:P69" si="11">B50</f>
        <v>0</v>
      </c>
      <c r="C69" s="105">
        <f t="shared" si="11"/>
        <v>0</v>
      </c>
      <c r="D69" s="105">
        <f t="shared" si="11"/>
        <v>0</v>
      </c>
      <c r="E69" s="105">
        <f t="shared" si="11"/>
        <v>0</v>
      </c>
      <c r="F69" s="105">
        <f t="shared" si="11"/>
        <v>0</v>
      </c>
      <c r="G69" s="105">
        <f t="shared" si="11"/>
        <v>0</v>
      </c>
      <c r="H69" s="348">
        <f t="shared" si="11"/>
        <v>0</v>
      </c>
      <c r="I69" s="106">
        <f t="shared" si="11"/>
        <v>0</v>
      </c>
      <c r="J69" s="107">
        <f t="shared" si="11"/>
        <v>0</v>
      </c>
      <c r="K69" s="132">
        <f t="shared" si="11"/>
        <v>0</v>
      </c>
      <c r="L69" s="133">
        <f t="shared" si="11"/>
        <v>0</v>
      </c>
      <c r="M69" s="108">
        <f t="shared" si="11"/>
        <v>0</v>
      </c>
      <c r="N69" s="105">
        <f t="shared" si="11"/>
        <v>0</v>
      </c>
      <c r="O69" s="105">
        <f t="shared" si="11"/>
        <v>0</v>
      </c>
      <c r="P69" s="109">
        <f t="shared" si="11"/>
        <v>0</v>
      </c>
      <c r="Q69" s="37"/>
      <c r="R69" s="236"/>
      <c r="S69" s="25"/>
    </row>
    <row r="70" spans="1:19" ht="35.1" customHeight="1" thickBot="1" x14ac:dyDescent="0.3">
      <c r="A70" s="25"/>
      <c r="B70" s="257" t="s">
        <v>23</v>
      </c>
      <c r="C70" s="258"/>
      <c r="D70" s="258"/>
      <c r="E70" s="258"/>
      <c r="F70" s="258"/>
      <c r="G70" s="258"/>
      <c r="H70" s="258"/>
      <c r="I70" s="258"/>
      <c r="J70" s="258"/>
      <c r="K70" s="338">
        <f>K51</f>
        <v>1000</v>
      </c>
      <c r="L70" s="339"/>
      <c r="M70" s="118">
        <f>M51</f>
        <v>50</v>
      </c>
      <c r="N70" s="119">
        <f>N51</f>
        <v>0</v>
      </c>
      <c r="O70" s="119">
        <f>O51</f>
        <v>0</v>
      </c>
      <c r="P70" s="120">
        <f>P51</f>
        <v>0</v>
      </c>
      <c r="Q70" s="37"/>
      <c r="R70" s="236"/>
      <c r="S70" s="25"/>
    </row>
    <row r="71" spans="1:19" ht="17.25" thickTop="1" x14ac:dyDescent="0.25">
      <c r="A71" s="25"/>
      <c r="B71" s="38" t="s">
        <v>25</v>
      </c>
      <c r="C71" s="25"/>
      <c r="D71" s="25"/>
      <c r="E71" s="25"/>
      <c r="F71" s="25"/>
      <c r="G71" s="25"/>
      <c r="H71" s="25"/>
      <c r="I71" s="25"/>
      <c r="J71" s="26"/>
      <c r="K71" s="25"/>
      <c r="L71" s="25"/>
      <c r="M71" s="39"/>
      <c r="N71" s="27"/>
      <c r="O71" s="25"/>
      <c r="P71" s="25"/>
      <c r="Q71" s="25"/>
      <c r="R71" s="236"/>
      <c r="S71" s="25"/>
    </row>
    <row r="72" spans="1:19" ht="16.5" customHeight="1" x14ac:dyDescent="0.25">
      <c r="A72" s="25"/>
      <c r="B72" s="237" t="s">
        <v>24</v>
      </c>
      <c r="C72" s="238"/>
      <c r="D72" s="238"/>
      <c r="E72" s="239" t="s">
        <v>19</v>
      </c>
      <c r="F72" s="337" t="str">
        <f>F53</f>
        <v>OOOO有限公司</v>
      </c>
      <c r="G72" s="337"/>
      <c r="H72" s="337"/>
      <c r="I72" s="239" t="s">
        <v>26</v>
      </c>
      <c r="J72" s="253" t="s">
        <v>27</v>
      </c>
      <c r="K72" s="343" t="str">
        <f>K53</f>
        <v xml:space="preserve">             縣            鄉           村           街</v>
      </c>
      <c r="L72" s="343"/>
      <c r="M72" s="343"/>
      <c r="N72" s="343"/>
      <c r="O72" s="343"/>
      <c r="P72" s="343"/>
      <c r="Q72" s="25"/>
      <c r="R72" s="236"/>
      <c r="S72" s="25"/>
    </row>
    <row r="73" spans="1:19" x14ac:dyDescent="0.25">
      <c r="A73" s="25"/>
      <c r="B73" s="238"/>
      <c r="C73" s="238"/>
      <c r="D73" s="238"/>
      <c r="E73" s="240"/>
      <c r="F73" s="337"/>
      <c r="G73" s="337"/>
      <c r="H73" s="337"/>
      <c r="I73" s="240"/>
      <c r="J73" s="254"/>
      <c r="K73" s="343" t="str">
        <f>K54</f>
        <v xml:space="preserve">             市            鎮區         里           路</v>
      </c>
      <c r="L73" s="343"/>
      <c r="M73" s="343"/>
      <c r="N73" s="343"/>
      <c r="O73" s="343"/>
      <c r="P73" s="343"/>
      <c r="Q73" s="25"/>
      <c r="R73" s="236"/>
      <c r="S73" s="25"/>
    </row>
    <row r="74" spans="1:19" ht="19.5" x14ac:dyDescent="0.3">
      <c r="A74" s="25"/>
      <c r="B74" s="324" t="s">
        <v>41</v>
      </c>
      <c r="C74" s="325"/>
      <c r="D74" s="325"/>
      <c r="E74" s="325"/>
      <c r="F74" s="320" t="str">
        <f>F55</f>
        <v>87654322</v>
      </c>
      <c r="G74" s="320"/>
      <c r="H74" s="40"/>
      <c r="I74" s="25"/>
      <c r="J74" s="26"/>
      <c r="K74" s="343" t="str">
        <f>K55</f>
        <v xml:space="preserve">             段         巷       弄       號         樓</v>
      </c>
      <c r="L74" s="343"/>
      <c r="M74" s="343"/>
      <c r="N74" s="343"/>
      <c r="O74" s="343"/>
      <c r="P74" s="343"/>
      <c r="Q74" s="25"/>
      <c r="R74" s="25"/>
      <c r="S74" s="25"/>
    </row>
    <row r="75" spans="1:19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6"/>
      <c r="K75" s="343" t="str">
        <f>K56</f>
        <v xml:space="preserve">                                                     室</v>
      </c>
      <c r="L75" s="343"/>
      <c r="M75" s="343"/>
      <c r="N75" s="343"/>
      <c r="O75" s="343"/>
      <c r="P75" s="343"/>
      <c r="Q75" s="25"/>
      <c r="R75" s="25"/>
      <c r="S75" s="25"/>
    </row>
    <row r="76" spans="1:19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59"/>
      <c r="K76" s="37"/>
      <c r="L76" s="37"/>
      <c r="M76" s="37"/>
      <c r="N76" s="31"/>
      <c r="O76" s="37"/>
      <c r="P76" s="37"/>
      <c r="Q76" s="37"/>
      <c r="R76" s="37"/>
      <c r="S76" s="25"/>
    </row>
  </sheetData>
  <sheetProtection sheet="1"/>
  <protectedRanges>
    <protectedRange sqref="E2:G4" name="第一聯原開立單位"/>
    <protectedRange sqref="J4:L4" name="日期"/>
    <protectedRange sqref="B9:P12" name="內容"/>
    <protectedRange sqref="F15 F17 K34:P37 K15:P18" name="進貨人資訊"/>
  </protectedRanges>
  <mergeCells count="165">
    <mergeCell ref="K74:P74"/>
    <mergeCell ref="K75:P75"/>
    <mergeCell ref="H26:H27"/>
    <mergeCell ref="J26:J27"/>
    <mergeCell ref="D26:D27"/>
    <mergeCell ref="F72:H73"/>
    <mergeCell ref="K69:L69"/>
    <mergeCell ref="K70:L70"/>
    <mergeCell ref="K65:L65"/>
    <mergeCell ref="K34:P34"/>
    <mergeCell ref="K35:P35"/>
    <mergeCell ref="K36:P36"/>
    <mergeCell ref="K37:P37"/>
    <mergeCell ref="K72:P72"/>
    <mergeCell ref="K73:P73"/>
    <mergeCell ref="B21:B23"/>
    <mergeCell ref="C22:D22"/>
    <mergeCell ref="C23:D23"/>
    <mergeCell ref="B25:G25"/>
    <mergeCell ref="B32:J32"/>
    <mergeCell ref="B34:D35"/>
    <mergeCell ref="F74:G74"/>
    <mergeCell ref="K18:P18"/>
    <mergeCell ref="K53:P53"/>
    <mergeCell ref="K54:P54"/>
    <mergeCell ref="K55:P55"/>
    <mergeCell ref="K56:P56"/>
    <mergeCell ref="K46:L46"/>
    <mergeCell ref="C64:C65"/>
    <mergeCell ref="D64:D65"/>
    <mergeCell ref="B74:E74"/>
    <mergeCell ref="I45:I46"/>
    <mergeCell ref="J45:J46"/>
    <mergeCell ref="E34:E35"/>
    <mergeCell ref="I34:I35"/>
    <mergeCell ref="J34:J35"/>
    <mergeCell ref="E26:E27"/>
    <mergeCell ref="F26:F27"/>
    <mergeCell ref="G26:G27"/>
    <mergeCell ref="C40:D40"/>
    <mergeCell ref="C59:D59"/>
    <mergeCell ref="F55:G55"/>
    <mergeCell ref="F36:G36"/>
    <mergeCell ref="G64:G65"/>
    <mergeCell ref="H64:H65"/>
    <mergeCell ref="B36:E36"/>
    <mergeCell ref="B40:B42"/>
    <mergeCell ref="C41:D41"/>
    <mergeCell ref="C42:D42"/>
    <mergeCell ref="B44:G44"/>
    <mergeCell ref="E40:G40"/>
    <mergeCell ref="E41:G41"/>
    <mergeCell ref="E42:G42"/>
    <mergeCell ref="B55:E55"/>
    <mergeCell ref="R63:R73"/>
    <mergeCell ref="B72:D73"/>
    <mergeCell ref="E72:E73"/>
    <mergeCell ref="N63:P63"/>
    <mergeCell ref="B63:G63"/>
    <mergeCell ref="H63:M63"/>
    <mergeCell ref="I64:I65"/>
    <mergeCell ref="B64:B65"/>
    <mergeCell ref="B51:J51"/>
    <mergeCell ref="B53:D54"/>
    <mergeCell ref="I72:I73"/>
    <mergeCell ref="J72:J73"/>
    <mergeCell ref="N64:P64"/>
    <mergeCell ref="B70:J70"/>
    <mergeCell ref="J64:J65"/>
    <mergeCell ref="K64:M64"/>
    <mergeCell ref="F64:F65"/>
    <mergeCell ref="E64:E65"/>
    <mergeCell ref="E59:G59"/>
    <mergeCell ref="E60:G60"/>
    <mergeCell ref="E61:G61"/>
    <mergeCell ref="B59:B61"/>
    <mergeCell ref="C60:D60"/>
    <mergeCell ref="C61:D61"/>
    <mergeCell ref="R44:R54"/>
    <mergeCell ref="B45:B46"/>
    <mergeCell ref="C45:C46"/>
    <mergeCell ref="D45:D46"/>
    <mergeCell ref="E45:E46"/>
    <mergeCell ref="F45:F46"/>
    <mergeCell ref="G45:G46"/>
    <mergeCell ref="H45:H46"/>
    <mergeCell ref="E53:E54"/>
    <mergeCell ref="I53:I54"/>
    <mergeCell ref="N45:P45"/>
    <mergeCell ref="H44:M44"/>
    <mergeCell ref="N44:P44"/>
    <mergeCell ref="J53:J54"/>
    <mergeCell ref="F53:H54"/>
    <mergeCell ref="C3:D3"/>
    <mergeCell ref="C4:D4"/>
    <mergeCell ref="B6:G6"/>
    <mergeCell ref="I26:I27"/>
    <mergeCell ref="E21:G21"/>
    <mergeCell ref="E22:G22"/>
    <mergeCell ref="E23:G23"/>
    <mergeCell ref="B26:B27"/>
    <mergeCell ref="C26:C27"/>
    <mergeCell ref="B2:B4"/>
    <mergeCell ref="B7:B8"/>
    <mergeCell ref="C7:C8"/>
    <mergeCell ref="D7:D8"/>
    <mergeCell ref="E7:E8"/>
    <mergeCell ref="F7:F8"/>
    <mergeCell ref="G7:G8"/>
    <mergeCell ref="B17:E17"/>
    <mergeCell ref="E2:G2"/>
    <mergeCell ref="E3:G3"/>
    <mergeCell ref="E4:G4"/>
    <mergeCell ref="H3:M3"/>
    <mergeCell ref="F17:G17"/>
    <mergeCell ref="C2:D2"/>
    <mergeCell ref="C21:D21"/>
    <mergeCell ref="R6:R16"/>
    <mergeCell ref="H7:H8"/>
    <mergeCell ref="N26:P26"/>
    <mergeCell ref="H25:M25"/>
    <mergeCell ref="N25:P25"/>
    <mergeCell ref="R25:R35"/>
    <mergeCell ref="K26:M26"/>
    <mergeCell ref="K15:P15"/>
    <mergeCell ref="K16:P16"/>
    <mergeCell ref="J7:J8"/>
    <mergeCell ref="K7:M7"/>
    <mergeCell ref="B13:J13"/>
    <mergeCell ref="B15:D16"/>
    <mergeCell ref="E15:E16"/>
    <mergeCell ref="I15:I16"/>
    <mergeCell ref="J15:J16"/>
    <mergeCell ref="I7:I8"/>
    <mergeCell ref="K10:L10"/>
    <mergeCell ref="K11:L11"/>
    <mergeCell ref="K12:L12"/>
    <mergeCell ref="K13:L13"/>
    <mergeCell ref="K28:L28"/>
    <mergeCell ref="K8:L8"/>
    <mergeCell ref="F34:H35"/>
    <mergeCell ref="N5:P5"/>
    <mergeCell ref="N7:P7"/>
    <mergeCell ref="H6:M6"/>
    <mergeCell ref="N6:P6"/>
    <mergeCell ref="K17:P17"/>
    <mergeCell ref="K66:L66"/>
    <mergeCell ref="K67:L67"/>
    <mergeCell ref="K68:L68"/>
    <mergeCell ref="K29:L29"/>
    <mergeCell ref="K30:L30"/>
    <mergeCell ref="K31:L31"/>
    <mergeCell ref="K32:L32"/>
    <mergeCell ref="K47:L47"/>
    <mergeCell ref="K48:L48"/>
    <mergeCell ref="K45:M45"/>
    <mergeCell ref="H22:M22"/>
    <mergeCell ref="H41:M41"/>
    <mergeCell ref="H60:M60"/>
    <mergeCell ref="F15:H16"/>
    <mergeCell ref="K49:L49"/>
    <mergeCell ref="K50:L50"/>
    <mergeCell ref="K51:L51"/>
    <mergeCell ref="K9:L9"/>
    <mergeCell ref="K27:L27"/>
  </mergeCells>
  <phoneticPr fontId="2" type="noConversion"/>
  <dataValidations count="3">
    <dataValidation type="custom" errorStyle="warning" operator="equal" allowBlank="1" showInputMessage="1" showErrorMessage="1" errorTitle="統一編號錯誤" error="統一編號邏輯錯誤_x000a_(長度不足、數字錯誤）_x000a_" sqref="E3:G3" xr:uid="{00000000-0002-0000-0000-000000000000}">
      <formula1>AND(LEN(E3)=8,MOD(MID(E3,1,1)+MOD(MID(E3,2,1)*2,10)+MID(E3,3,1)+MOD(MID(E3,4,1)*2,10)+MID(E3,5,1)+MOD(MID(E3,6,1)*2,10)+MOD(MID(E3,7,1)*4,10)+MID(E3,8,1)+(INT(MID(E3,2,1)*2/10)+INT(MID(E3,4,1)*2/10)+INT(MID(E3,6,1)*2/10)+INT(MID(E3,7,1)*4/10)),10)=0)</formula1>
    </dataValidation>
    <dataValidation type="custom" errorStyle="warning" allowBlank="1" showInputMessage="1" showErrorMessage="1" errorTitle="統一編號錯誤" error="統一編號邏輯錯誤_x000a_(長度不足、數字錯誤）" sqref="F17:G17" xr:uid="{00000000-0002-0000-0000-000001000000}">
      <formula1>MOD(MID(F17,1,1)+MOD(MID(F17,2,1)*2,10)+MID(F17,3,1)+MOD(MID(F17,4,1)*2,10)+MID(F17,5,1)+MOD(MID(F17,6,1)*2,10)+MOD(MID(F17,7,1)*4,10)+MID(F17,8,1)+(INT(MID(F17,2,1)*2/10)+INT(MID(F17,4,1)*2/10)+INT(MID(F17,6,1)*2/10)+INT(MID(F17,7,1)*4/10)),10)=0</formula1>
    </dataValidation>
    <dataValidation type="textLength" errorStyle="warning" operator="equal" allowBlank="1" showInputMessage="1" showErrorMessage="1" errorTitle="發票號碼長度" error="發票號碼長度為8碼" sqref="G9:G12" xr:uid="{00000000-0002-0000-0000-000002000000}">
      <formula1>8</formula1>
    </dataValidation>
  </dataValidations>
  <printOptions horizontalCentered="1"/>
  <pageMargins left="0.35433070866141736" right="0.39370078740157483" top="0.39370078740157483" bottom="0" header="0.19685039370078741" footer="0"/>
  <pageSetup paperSize="9" scale="70" fitToHeight="2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A3" sqref="A3"/>
    </sheetView>
  </sheetViews>
  <sheetFormatPr defaultRowHeight="16.5" x14ac:dyDescent="0.25"/>
  <cols>
    <col min="1" max="1" width="9.5" bestFit="1" customWidth="1"/>
  </cols>
  <sheetData>
    <row r="1" spans="1:9" x14ac:dyDescent="0.25">
      <c r="A1">
        <v>23102818</v>
      </c>
      <c r="E1" t="str">
        <f>MID($A$1,1,1)</f>
        <v>2</v>
      </c>
      <c r="F1" t="str">
        <f>MID($A$1,2,1)</f>
        <v>3</v>
      </c>
      <c r="I1" t="e">
        <f>(INT(MID(E18,2,1)*2/10)+INT(MID(E18,4,1)*2/10)+INT(MID(E18,6,1)*2/10)+INT(MID(E18,7,1)*4/10))</f>
        <v>#VALUE!</v>
      </c>
    </row>
    <row r="2" spans="1:9" x14ac:dyDescent="0.25">
      <c r="B2" s="1"/>
      <c r="C2" t="b">
        <f>MID(E18,1,1)=2</f>
        <v>0</v>
      </c>
      <c r="E2">
        <f>E1*3</f>
        <v>6</v>
      </c>
      <c r="I2" t="e">
        <f>MOD(MID(E18,1,1)*1,10)+MOD(MID(E18,2,1)*2,10)+MOD(MID(E18,3,1)*1,10)+MOD(MID(E18,4,1)*2,10)+MOD(MID(E18,5,1)*1,10)+MOD(MID(E18,6,1)*2,10)+MOD(MID(E18,7,1)*4,10)+MOD(MID(E18,8,1)*1,10)</f>
        <v>#VALUE!</v>
      </c>
    </row>
    <row r="3" spans="1:9" x14ac:dyDescent="0.25">
      <c r="A3" s="2" t="s">
        <v>51</v>
      </c>
      <c r="D3">
        <v>23102818</v>
      </c>
      <c r="I3" t="e">
        <f>AND(LEN(E18)=8,MOD(MID(E18,1,1)+MOD(MID(E18,2,1)*2,10)+MID(E18,3,1)+MOD(MID(E18,4,1)*2,10)+MID(E18,5,1)+MOD(MID(E18,6,1)*2,10)+MOD(MID(E18,7,1)*4,10)+MID(E18,8,1)+(INT(MID(E18,2,1)*2/10)+INT(MID(E18,4,1)*2/10)+INT(MID(E18,6,1)*2/10)+INT(MID(E18,7,1)*4/10)),10)=0)</f>
        <v>#VALUE!</v>
      </c>
    </row>
    <row r="4" spans="1:9" x14ac:dyDescent="0.25">
      <c r="I4">
        <f>LEN(E18)</f>
        <v>1</v>
      </c>
    </row>
    <row r="5" spans="1:9" x14ac:dyDescent="0.25">
      <c r="A5" s="1" t="s">
        <v>47</v>
      </c>
    </row>
    <row r="12" spans="1:9" x14ac:dyDescent="0.25">
      <c r="A12" t="str" cm="1">
        <f t="array" ref="A12:A19">MID($E18,ROW(1:8),1)</f>
        <v>8</v>
      </c>
      <c r="B12" cm="1">
        <f t="array" ref="B12:B19">MID($A3,ROW(1:8),1)*{1;2;1;2;1;2;4;1}</f>
        <v>8</v>
      </c>
      <c r="C12" cm="1">
        <f t="array" ref="C12:C19">INT(MID($A3,ROW(1:8),1)*{1;2;1;2;1;2;4;1}/10)</f>
        <v>0</v>
      </c>
      <c r="D12" cm="1">
        <f t="array" ref="D12:D19">MOD(MID($A3,ROW(1:8),1)*{1;2;1;2;1;2;4;1},10)</f>
        <v>8</v>
      </c>
      <c r="E12">
        <f>D12+C12</f>
        <v>8</v>
      </c>
      <c r="F12" cm="1">
        <f t="array" ref="F12">SUM(INT(MID($A3,ROW(1:8),1)*{1;2;1;2;1;2;4;1}/10)
+MOD(MID($A3,ROW(1:8),1)*{1;2;1;2;1;2;4;1},10))</f>
        <v>40</v>
      </c>
      <c r="G12" t="e" cm="1">
        <f t="array" ref="G12">MOD(SUM(INT(MID($E18,ROW(1:8),1)*{1;2;1;2;1;2;4;1}/10)
+MOD(MID($E18,ROW(1:8),1)*{1;2;1;2;1;2;4;1},10)),10)</f>
        <v>#VALUE!</v>
      </c>
      <c r="H12" t="e" cm="1">
        <f t="array" ref="H12">IF(MOD(SUM(INT(MID($E18,ROW(1:8),1)*{1;2;1;2;1;2;4;1}/10)
+MOD(MID($E18,ROW(1:8),1)*{1;2;1;2;1;2;4;1},10)),10),"錯誤編號","正確編號")</f>
        <v>#VALUE!</v>
      </c>
    </row>
    <row r="13" spans="1:9" x14ac:dyDescent="0.25">
      <c r="A13" t="str">
        <v/>
      </c>
      <c r="B13">
        <v>14</v>
      </c>
      <c r="C13">
        <v>1</v>
      </c>
      <c r="D13">
        <v>4</v>
      </c>
      <c r="E13">
        <f t="shared" ref="E13:E19" si="0">D13+C13</f>
        <v>5</v>
      </c>
    </row>
    <row r="14" spans="1:9" x14ac:dyDescent="0.25">
      <c r="A14" t="str">
        <v/>
      </c>
      <c r="B14">
        <v>6</v>
      </c>
      <c r="C14">
        <v>0</v>
      </c>
      <c r="D14">
        <v>6</v>
      </c>
      <c r="E14">
        <f t="shared" si="0"/>
        <v>6</v>
      </c>
    </row>
    <row r="15" spans="1:9" x14ac:dyDescent="0.25">
      <c r="A15" t="str">
        <v/>
      </c>
      <c r="B15">
        <v>10</v>
      </c>
      <c r="C15">
        <v>1</v>
      </c>
      <c r="D15">
        <v>0</v>
      </c>
      <c r="E15">
        <f t="shared" si="0"/>
        <v>1</v>
      </c>
    </row>
    <row r="16" spans="1:9" x14ac:dyDescent="0.25">
      <c r="A16" t="str">
        <v/>
      </c>
      <c r="B16">
        <v>4</v>
      </c>
      <c r="C16">
        <v>0</v>
      </c>
      <c r="D16">
        <v>4</v>
      </c>
      <c r="E16">
        <f t="shared" si="0"/>
        <v>4</v>
      </c>
    </row>
    <row r="17" spans="1:5" x14ac:dyDescent="0.25">
      <c r="A17" t="str">
        <v/>
      </c>
      <c r="B17">
        <v>6</v>
      </c>
      <c r="C17">
        <v>0</v>
      </c>
      <c r="D17">
        <v>6</v>
      </c>
      <c r="E17">
        <f t="shared" si="0"/>
        <v>6</v>
      </c>
    </row>
    <row r="18" spans="1:5" x14ac:dyDescent="0.25">
      <c r="A18" t="str">
        <v/>
      </c>
      <c r="B18">
        <v>8</v>
      </c>
      <c r="C18">
        <v>0</v>
      </c>
      <c r="D18">
        <v>8</v>
      </c>
      <c r="E18">
        <f t="shared" si="0"/>
        <v>8</v>
      </c>
    </row>
    <row r="19" spans="1:5" x14ac:dyDescent="0.25">
      <c r="A19" t="str">
        <v/>
      </c>
      <c r="B19">
        <v>2</v>
      </c>
      <c r="C19">
        <v>0</v>
      </c>
      <c r="D19">
        <v>2</v>
      </c>
      <c r="E19">
        <f t="shared" si="0"/>
        <v>2</v>
      </c>
    </row>
  </sheetData>
  <phoneticPr fontId="2" type="noConversion"/>
  <dataValidations count="1">
    <dataValidation type="custom" allowBlank="1" showInputMessage="1" showErrorMessage="1" sqref="A1 D3" xr:uid="{00000000-0002-0000-0100-000000000000}">
      <formula1>INT(MID(A1,1,1))=2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/>
  </sheetViews>
  <sheetFormatPr defaultRowHeight="16.5" x14ac:dyDescent="0.25"/>
  <cols>
    <col min="5" max="5" width="9.5" bestFit="1" customWidth="1"/>
  </cols>
  <sheetData>
    <row r="1" spans="1:1" x14ac:dyDescent="0.25">
      <c r="A1" t="b">
        <f>MOD(MID(E18,1,1)+MOD(MID(E18,2,1)*2,10)+MID(E18,3,1)+MOD(MID(E18,4,1)*2,10)+MID(E18,5,1)+MOD(MID(E18,6,1)*2,10)+MOD(MID(E18,7,1)*4,10)+MID(E18,8,1)+(INT(MID(E18,2,1)*2/10)+INT(MID(E18,4,1)*2/10)+INT(MID(E18,6,1)*2/10)+INT(MID(E18,7,1)*4/10)),10)=0</f>
        <v>1</v>
      </c>
    </row>
    <row r="18" spans="5:5" x14ac:dyDescent="0.25">
      <c r="E18">
        <v>23102818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折讓單</vt:lpstr>
      <vt:lpstr>工作表1</vt:lpstr>
      <vt:lpstr>工作表2</vt:lpstr>
      <vt:lpstr>折讓單!Print_Area</vt:lpstr>
    </vt:vector>
  </TitlesOfParts>
  <Company>zerone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</dc:creator>
  <cp:lastModifiedBy>YenChengLin</cp:lastModifiedBy>
  <cp:lastPrinted>2021-12-09T04:29:21Z</cp:lastPrinted>
  <dcterms:created xsi:type="dcterms:W3CDTF">2002-06-20T09:28:24Z</dcterms:created>
  <dcterms:modified xsi:type="dcterms:W3CDTF">2021-12-09T07:00:48Z</dcterms:modified>
</cp:coreProperties>
</file>